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PRIHODA'!$A$1:$I$56</definedName>
  </definedNames>
  <calcPr fullCalcOnLoad="1"/>
</workbook>
</file>

<file path=xl/sharedStrings.xml><?xml version="1.0" encoding="utf-8"?>
<sst xmlns="http://schemas.openxmlformats.org/spreadsheetml/2006/main" count="237" uniqueCount="134">
  <si>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</si>
  <si>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</si>
  <si>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</si>
  <si>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</si>
  <si>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</si>
  <si>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</si>
  <si>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</si>
  <si>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</si>
  <si>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</si>
  <si>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</si>
  <si>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</si>
  <si>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</si>
  <si>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</si>
  <si>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</si>
  <si>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</si>
  <si>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</si>
  <si>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</si>
  <si>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</si>
  <si>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</si>
  <si>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</si>
  <si>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</si>
  <si>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</si>
  <si>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</si>
  <si>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</si>
  <si>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</si>
  <si>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</si>
  <si>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</si>
  <si>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</si>
  <si>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</si>
  <si>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</si>
  <si>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</si>
  <si>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</si>
  <si>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</si>
  <si>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</si>
  <si>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</si>
  <si>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</si>
  <si>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</si>
  <si>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</si>
  <si>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</si>
  <si>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</si>
  <si>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</si>
  <si>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</si>
  <si>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</si>
  <si>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</si>
  <si>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</si>
  <si>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</si>
  <si>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</si>
  <si>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</si>
  <si>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</si>
  <si>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</si>
  <si>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</si>
  <si>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</si>
  <si>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</si>
  <si>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</si>
  <si>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</si>
  <si>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</si>
  <si>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</si>
  <si>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</si>
  <si>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</si>
  <si>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</si>
  <si>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</si>
  <si>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</si>
  <si>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</si>
  <si>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</si>
  <si>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</si>
  <si>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</si>
  <si>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</si>
  <si>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</si>
  <si>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</si>
  <si>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</si>
  <si>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</si>
  <si>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</si>
  <si>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</si>
  <si>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</si>
  <si>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</si>
  <si>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</si>
  <si>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</si>
  <si>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</si>
  <si>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</si>
  <si>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</si>
  <si>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</si>
  <si>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</si>
  <si>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</si>
  <si>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</si>
  <si>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</si>
  <si>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</si>
  <si>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</si>
  <si>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</si>
  <si>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</si>
  <si>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</si>
  <si>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</si>
  <si>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</si>
  <si>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</si>
  <si>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</si>
  <si>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</si>
  <si>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</si>
  <si>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</si>
  <si>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2018.</t>
  </si>
  <si>
    <t>PROJEKCIJA PLANA ZA 2018.</t>
  </si>
  <si>
    <t>Program 1002  Kapitalno ulaganje</t>
  </si>
  <si>
    <t>Tekući projekt T100001 Oprema škola</t>
  </si>
  <si>
    <t xml:space="preserve">OŠ </t>
  </si>
  <si>
    <t xml:space="preserve">OIB: </t>
  </si>
  <si>
    <t>Aktivnost A100001 Rashodi poslovanja</t>
  </si>
  <si>
    <t>Ostali rashodi</t>
  </si>
  <si>
    <t>Kazne, penali i naknade štete</t>
  </si>
  <si>
    <t>Nakndae štete pravnim i fizičkim osobama</t>
  </si>
  <si>
    <t xml:space="preserve">Tekući projekt T100022 Prsten potpore - pomoćnici u nastavi i stručni komunikacijski posrednici za učenike  s teškoćama u razvoju </t>
  </si>
  <si>
    <t>Zatezne kamate</t>
  </si>
  <si>
    <t>Tekući projekt  T100029 PRSTEN POTPORE II.</t>
  </si>
  <si>
    <t>Naknade troškova osobama izvan radnog odnosa</t>
  </si>
  <si>
    <t>Aktivnost A100002 Tekuće i investicijsko održavanje - minimalni standard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</si>
  <si>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</si>
  <si>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</si>
  <si>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</si>
  <si>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Tekući projekt T1000030 Sufinanciranje prehrane učenika u OŠ- Zaklada</t>
  </si>
  <si>
    <t>Plan 2017.</t>
  </si>
  <si>
    <t>Projekcija plana za 2018.</t>
  </si>
  <si>
    <t>Projekcija plana za 2019.</t>
  </si>
  <si>
    <t>Prijedlog plana za 2017.</t>
  </si>
  <si>
    <t>PRIJEDLOG FINANCIJSKOG PLANA ZA OŠ JOSIPA BADALIĆA ZA 2017. I PROJEKCIJA PLANA ZA 2018. I 2019. GODINU</t>
  </si>
  <si>
    <t>PLAN ZA 2017.</t>
  </si>
  <si>
    <t>PROJEKCIJA PLANA ZA 2019.</t>
  </si>
  <si>
    <t>Građevinski objekti</t>
  </si>
  <si>
    <t>Poslovni objekti</t>
  </si>
  <si>
    <t>2019.</t>
  </si>
  <si>
    <t>Pomoći- državni proračun-nenadležni proračun</t>
  </si>
  <si>
    <t>Pomoći-gradski proračun-nenadležni proračun</t>
  </si>
  <si>
    <t>Pomoći HZZZ</t>
  </si>
  <si>
    <t>Pomoć- državni proračun-nenadležni proračun</t>
  </si>
  <si>
    <t>Pomoći - gradski prorač.-nenadl.pror.</t>
  </si>
  <si>
    <t>Pomoć-HZZZ</t>
  </si>
  <si>
    <t>Pomoći-gradski proračun-nenadl.proračun</t>
  </si>
  <si>
    <t>Pomoći-HZZZ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</si>
</sst>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1" fillId="50" borderId="4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1" fontId="21" fillId="53" borderId="28" xfId="0" applyNumberFormat="1" applyFont="1" applyFill="1" applyBorder="1" applyAlignment="1">
      <alignment horizontal="left" wrapText="1"/>
    </xf>
    <xf numFmtId="3" fontId="21" fillId="53" borderId="29" xfId="0" applyNumberFormat="1" applyFont="1" applyFill="1" applyBorder="1" applyAlignment="1">
      <alignment/>
    </xf>
    <xf numFmtId="3" fontId="21" fillId="53" borderId="29" xfId="0" applyNumberFormat="1" applyFont="1" applyFill="1" applyBorder="1" applyAlignment="1">
      <alignment horizontal="right"/>
    </xf>
    <xf numFmtId="3" fontId="21" fillId="53" borderId="30" xfId="0" applyNumberFormat="1" applyFont="1" applyFill="1" applyBorder="1" applyAlignment="1">
      <alignment horizontal="right"/>
    </xf>
    <xf numFmtId="3" fontId="21" fillId="53" borderId="31" xfId="0" applyNumberFormat="1" applyFont="1" applyFill="1" applyBorder="1" applyAlignment="1">
      <alignment horizontal="right"/>
    </xf>
    <xf numFmtId="3" fontId="21" fillId="53" borderId="32" xfId="0" applyNumberFormat="1" applyFont="1" applyFill="1" applyBorder="1" applyAlignment="1">
      <alignment horizontal="right"/>
    </xf>
    <xf numFmtId="3" fontId="25" fillId="10" borderId="24" xfId="0" applyNumberFormat="1" applyFont="1" applyFill="1" applyBorder="1" applyAlignment="1" applyProtection="1">
      <alignment/>
      <protection/>
    </xf>
    <xf numFmtId="3" fontId="25" fillId="7" borderId="24" xfId="0" applyNumberFormat="1" applyFont="1" applyFill="1" applyBorder="1" applyAlignment="1" applyProtection="1">
      <alignment/>
      <protection/>
    </xf>
    <xf numFmtId="0" fontId="27" fillId="10" borderId="24" xfId="0" applyNumberFormat="1" applyFont="1" applyFill="1" applyBorder="1" applyAlignment="1" applyProtection="1">
      <alignment horizontal="center"/>
      <protection/>
    </xf>
    <xf numFmtId="0" fontId="27" fillId="10" borderId="24" xfId="0" applyNumberFormat="1" applyFont="1" applyFill="1" applyBorder="1" applyAlignment="1" applyProtection="1">
      <alignment wrapText="1"/>
      <protection/>
    </xf>
    <xf numFmtId="3" fontId="25" fillId="54" borderId="24" xfId="0" applyNumberFormat="1" applyFont="1" applyFill="1" applyBorder="1" applyAlignment="1" applyProtection="1">
      <alignment/>
      <protection/>
    </xf>
    <xf numFmtId="0" fontId="27" fillId="7" borderId="24" xfId="0" applyNumberFormat="1" applyFont="1" applyFill="1" applyBorder="1" applyAlignment="1" applyProtection="1">
      <alignment horizontal="center"/>
      <protection/>
    </xf>
    <xf numFmtId="0" fontId="27" fillId="7" borderId="24" xfId="0" applyNumberFormat="1" applyFont="1" applyFill="1" applyBorder="1" applyAlignment="1" applyProtection="1">
      <alignment wrapText="1"/>
      <protection/>
    </xf>
    <xf numFmtId="0" fontId="27" fillId="54" borderId="41" xfId="0" applyNumberFormat="1" applyFont="1" applyFill="1" applyBorder="1" applyAlignment="1" applyProtection="1">
      <alignment horizontal="center"/>
      <protection/>
    </xf>
    <xf numFmtId="0" fontId="27" fillId="54" borderId="44" xfId="0" applyNumberFormat="1" applyFont="1" applyFill="1" applyBorder="1" applyAlignment="1" applyProtection="1">
      <alignment/>
      <protection/>
    </xf>
    <xf numFmtId="3" fontId="27" fillId="54" borderId="24" xfId="0" applyNumberFormat="1" applyFont="1" applyFill="1" applyBorder="1" applyAlignment="1" applyProtection="1">
      <alignment/>
      <protection/>
    </xf>
    <xf numFmtId="3" fontId="27" fillId="10" borderId="24" xfId="0" applyNumberFormat="1" applyFont="1" applyFill="1" applyBorder="1" applyAlignment="1" applyProtection="1">
      <alignment/>
      <protection/>
    </xf>
    <xf numFmtId="3" fontId="27" fillId="7" borderId="24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28" xfId="0" applyNumberFormat="1" applyFont="1" applyBorder="1" applyAlignment="1">
      <alignment horizontal="left" wrapText="1" readingOrder="2"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8" fillId="5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0" fontId="21" fillId="50" borderId="4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5" fillId="55" borderId="48" xfId="0" applyNumberFormat="1" applyFont="1" applyFill="1" applyBorder="1" applyAlignment="1" applyProtection="1">
      <alignment/>
      <protection/>
    </xf>
    <xf numFmtId="3" fontId="25" fillId="55" borderId="49" xfId="0" applyNumberFormat="1" applyFont="1" applyFill="1" applyBorder="1" applyAlignment="1" applyProtection="1">
      <alignment/>
      <protection/>
    </xf>
    <xf numFmtId="3" fontId="27" fillId="55" borderId="48" xfId="0" applyNumberFormat="1" applyFont="1" applyFill="1" applyBorder="1" applyAlignment="1" applyProtection="1">
      <alignment/>
      <protection/>
    </xf>
    <xf numFmtId="3" fontId="27" fillId="55" borderId="49" xfId="0" applyNumberFormat="1" applyFon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0" fontId="40" fillId="0" borderId="49" xfId="0" applyNumberFormat="1" applyFont="1" applyFill="1" applyBorder="1" applyAlignment="1" applyProtection="1">
      <alignment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1" xfId="0" applyNumberFormat="1" applyFont="1" applyFill="1" applyBorder="1" applyAlignment="1" applyProtection="1">
      <alignment horizontal="left" wrapText="1"/>
      <protection/>
    </xf>
    <xf numFmtId="0" fontId="27" fillId="19" borderId="44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  <xf numFmtId="0" fontId="27" fillId="28" borderId="41" xfId="0" applyNumberFormat="1" applyFont="1" applyFill="1" applyBorder="1" applyAlignment="1" applyProtection="1">
      <alignment horizontal="left" wrapText="1"/>
      <protection/>
    </xf>
    <xf numFmtId="0" fontId="0" fillId="0" borderId="44" xfId="0" applyNumberFormat="1" applyFill="1" applyBorder="1" applyAlignment="1" applyProtection="1">
      <alignment horizontal="left" wrapText="1"/>
      <protection/>
    </xf>
    <xf numFmtId="3" fontId="27" fillId="55" borderId="50" xfId="0" applyNumberFormat="1" applyFont="1" applyFill="1" applyBorder="1" applyAlignment="1" applyProtection="1">
      <alignment horizontal="left" wrapText="1"/>
      <protection/>
    </xf>
    <xf numFmtId="0" fontId="0" fillId="55" borderId="51" xfId="0" applyNumberFormat="1" applyFill="1" applyBorder="1" applyAlignment="1" applyProtection="1">
      <alignment wrapText="1"/>
      <protection/>
    </xf>
    <xf numFmtId="0" fontId="0" fillId="55" borderId="52" xfId="0" applyNumberFormat="1" applyFill="1" applyBorder="1" applyAlignment="1" applyProtection="1">
      <alignment wrapText="1"/>
      <protection/>
    </xf>
    <xf numFmtId="0" fontId="0" fillId="55" borderId="53" xfId="0" applyNumberFormat="1" applyFill="1" applyBorder="1" applyAlignment="1" applyProtection="1">
      <alignment wrapText="1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55" borderId="50" xfId="0" applyNumberFormat="1" applyFont="1" applyFill="1" applyBorder="1" applyAlignment="1" applyProtection="1">
      <alignment horizontal="center" wrapText="1"/>
      <protection/>
    </xf>
    <xf numFmtId="0" fontId="0" fillId="0" borderId="51" xfId="0" applyNumberFormat="1" applyFill="1" applyBorder="1" applyAlignment="1" applyProtection="1">
      <alignment/>
      <protection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40" fillId="55" borderId="51" xfId="0" applyNumberFormat="1" applyFont="1" applyFill="1" applyBorder="1" applyAlignment="1" applyProtection="1">
      <alignment wrapText="1"/>
      <protection/>
    </xf>
    <xf numFmtId="0" fontId="0" fillId="0" borderId="52" xfId="0" applyNumberFormat="1" applyFill="1" applyBorder="1" applyAlignment="1" applyProtection="1">
      <alignment wrapText="1"/>
      <protection/>
    </xf>
    <xf numFmtId="0" fontId="0" fillId="0" borderId="53" xfId="0" applyNumberForma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03" t="s">
        <v>120</v>
      </c>
      <c r="B1" s="203"/>
      <c r="C1" s="203"/>
      <c r="D1" s="203"/>
      <c r="E1" s="203"/>
      <c r="F1" s="203"/>
      <c r="G1" s="203"/>
      <c r="H1" s="203"/>
    </row>
    <row r="2" s="70" customFormat="1" ht="26.25" customHeight="1"/>
    <row r="3" spans="1:8" ht="25.5" customHeight="1">
      <c r="A3" s="203" t="s">
        <v>41</v>
      </c>
      <c r="B3" s="203"/>
      <c r="C3" s="203"/>
      <c r="D3" s="203"/>
      <c r="E3" s="203"/>
      <c r="F3" s="203"/>
      <c r="G3" s="204"/>
      <c r="H3" s="204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116</v>
      </c>
      <c r="G5" s="111" t="s">
        <v>117</v>
      </c>
      <c r="H5" s="77" t="s">
        <v>118</v>
      </c>
    </row>
    <row r="6" spans="1:8" ht="15.75">
      <c r="A6" s="208" t="s">
        <v>42</v>
      </c>
      <c r="B6" s="199"/>
      <c r="C6" s="199"/>
      <c r="D6" s="199"/>
      <c r="E6" s="209"/>
      <c r="F6" s="108">
        <f>F7+F8</f>
        <v>9115163</v>
      </c>
      <c r="G6" s="108">
        <f>G7+G8</f>
        <v>9115163</v>
      </c>
      <c r="H6" s="108">
        <f>H7+H8</f>
        <v>9115163</v>
      </c>
    </row>
    <row r="7" spans="1:8" ht="15.75">
      <c r="A7" s="200" t="s">
        <v>0</v>
      </c>
      <c r="B7" s="201"/>
      <c r="C7" s="201"/>
      <c r="D7" s="201"/>
      <c r="E7" s="202"/>
      <c r="F7" s="78">
        <v>5406163</v>
      </c>
      <c r="G7" s="78">
        <v>5406163</v>
      </c>
      <c r="H7" s="78">
        <v>5406163</v>
      </c>
    </row>
    <row r="8" spans="1:8" ht="15.75">
      <c r="A8" s="205" t="s">
        <v>1</v>
      </c>
      <c r="B8" s="202"/>
      <c r="C8" s="202"/>
      <c r="D8" s="202"/>
      <c r="E8" s="202"/>
      <c r="F8" s="78">
        <v>3709000</v>
      </c>
      <c r="G8" s="78">
        <v>3709000</v>
      </c>
      <c r="H8" s="78">
        <v>3709000</v>
      </c>
    </row>
    <row r="9" spans="1:8" ht="15.75">
      <c r="A9" s="109" t="s">
        <v>43</v>
      </c>
      <c r="B9" s="110"/>
      <c r="C9" s="110"/>
      <c r="D9" s="110"/>
      <c r="E9" s="110"/>
      <c r="F9" s="107">
        <f>F11+F10</f>
        <v>9115163</v>
      </c>
      <c r="G9" s="107">
        <f>G10+G11</f>
        <v>9115163</v>
      </c>
      <c r="H9" s="107">
        <f>H10+H11</f>
        <v>9115163</v>
      </c>
    </row>
    <row r="10" spans="1:8" ht="15.75">
      <c r="A10" s="206" t="s">
        <v>2</v>
      </c>
      <c r="B10" s="201"/>
      <c r="C10" s="201"/>
      <c r="D10" s="201"/>
      <c r="E10" s="207"/>
      <c r="F10" s="79">
        <v>5406163</v>
      </c>
      <c r="G10" s="79">
        <v>5406163</v>
      </c>
      <c r="H10" s="79">
        <v>5406163</v>
      </c>
    </row>
    <row r="11" spans="1:8" ht="15.75">
      <c r="A11" s="205" t="s">
        <v>3</v>
      </c>
      <c r="B11" s="202"/>
      <c r="C11" s="202"/>
      <c r="D11" s="202"/>
      <c r="E11" s="202"/>
      <c r="F11" s="79">
        <v>3709000</v>
      </c>
      <c r="G11" s="79">
        <v>3709000</v>
      </c>
      <c r="H11" s="79">
        <v>3709000</v>
      </c>
    </row>
    <row r="12" spans="1:8" ht="15.75">
      <c r="A12" s="198" t="s">
        <v>4</v>
      </c>
      <c r="B12" s="199"/>
      <c r="C12" s="199"/>
      <c r="D12" s="199"/>
      <c r="E12" s="199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203"/>
      <c r="B13" s="210"/>
      <c r="C13" s="210"/>
      <c r="D13" s="210"/>
      <c r="E13" s="210"/>
      <c r="F13" s="211"/>
      <c r="G13" s="211"/>
      <c r="H13" s="211"/>
    </row>
    <row r="14" spans="1:8" ht="26.25">
      <c r="A14" s="73"/>
      <c r="B14" s="74"/>
      <c r="C14" s="74"/>
      <c r="D14" s="75"/>
      <c r="E14" s="76"/>
      <c r="F14" s="111" t="s">
        <v>119</v>
      </c>
      <c r="G14" s="111" t="s">
        <v>117</v>
      </c>
      <c r="H14" s="77" t="s">
        <v>118</v>
      </c>
    </row>
    <row r="15" spans="1:8" ht="15.75">
      <c r="A15" s="212" t="s">
        <v>5</v>
      </c>
      <c r="B15" s="213"/>
      <c r="C15" s="213"/>
      <c r="D15" s="213"/>
      <c r="E15" s="214"/>
      <c r="F15" s="81"/>
      <c r="G15" s="81"/>
      <c r="H15" s="79"/>
    </row>
    <row r="16" spans="1:8" ht="18">
      <c r="A16" s="215"/>
      <c r="B16" s="210"/>
      <c r="C16" s="210"/>
      <c r="D16" s="210"/>
      <c r="E16" s="210"/>
      <c r="F16" s="211"/>
      <c r="G16" s="211"/>
      <c r="H16" s="211"/>
    </row>
    <row r="17" spans="1:8" ht="26.25">
      <c r="A17" s="73"/>
      <c r="B17" s="74"/>
      <c r="C17" s="74"/>
      <c r="D17" s="75"/>
      <c r="E17" s="76"/>
      <c r="F17" s="111" t="s">
        <v>119</v>
      </c>
      <c r="G17" s="111" t="s">
        <v>117</v>
      </c>
      <c r="H17" s="77" t="s">
        <v>118</v>
      </c>
    </row>
    <row r="18" spans="1:8" ht="15.75">
      <c r="A18" s="200" t="s">
        <v>6</v>
      </c>
      <c r="B18" s="201"/>
      <c r="C18" s="201"/>
      <c r="D18" s="201"/>
      <c r="E18" s="201"/>
      <c r="F18" s="78">
        <v>0</v>
      </c>
      <c r="G18" s="78"/>
      <c r="H18" s="78"/>
    </row>
    <row r="19" spans="1:8" ht="15.75">
      <c r="A19" s="200" t="s">
        <v>7</v>
      </c>
      <c r="B19" s="201"/>
      <c r="C19" s="201"/>
      <c r="D19" s="201"/>
      <c r="E19" s="201"/>
      <c r="F19" s="78">
        <v>0</v>
      </c>
      <c r="G19" s="78"/>
      <c r="H19" s="78"/>
    </row>
    <row r="20" spans="1:8" ht="15.75">
      <c r="A20" s="206" t="s">
        <v>8</v>
      </c>
      <c r="B20" s="201"/>
      <c r="C20" s="201"/>
      <c r="D20" s="201"/>
      <c r="E20" s="201"/>
      <c r="F20" s="78">
        <v>0</v>
      </c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06" t="s">
        <v>9</v>
      </c>
      <c r="B22" s="201"/>
      <c r="C22" s="201"/>
      <c r="D22" s="201"/>
      <c r="E22" s="201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5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I47" sqref="I47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3" t="s">
        <v>10</v>
      </c>
      <c r="B1" s="203"/>
      <c r="C1" s="203"/>
      <c r="D1" s="203"/>
      <c r="E1" s="203"/>
      <c r="F1" s="203"/>
      <c r="G1" s="203"/>
      <c r="H1" s="203"/>
      <c r="I1" s="203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19" t="s">
        <v>88</v>
      </c>
      <c r="C3" s="220"/>
      <c r="D3" s="221"/>
      <c r="E3" s="221"/>
      <c r="F3" s="221"/>
      <c r="G3" s="221"/>
      <c r="H3" s="221"/>
      <c r="I3" s="222"/>
    </row>
    <row r="4" spans="1:9" s="1" customFormat="1" ht="77.25" thickBot="1">
      <c r="A4" s="92" t="s">
        <v>13</v>
      </c>
      <c r="B4" s="18" t="s">
        <v>77</v>
      </c>
      <c r="C4" s="95" t="s">
        <v>126</v>
      </c>
      <c r="D4" s="19" t="s">
        <v>14</v>
      </c>
      <c r="E4" s="19" t="s">
        <v>15</v>
      </c>
      <c r="F4" s="19" t="s">
        <v>127</v>
      </c>
      <c r="G4" s="19" t="s">
        <v>16</v>
      </c>
      <c r="H4" s="19" t="s">
        <v>17</v>
      </c>
      <c r="I4" s="20" t="s">
        <v>128</v>
      </c>
    </row>
    <row r="5" spans="1:9" s="1" customFormat="1" ht="12.75">
      <c r="A5" s="101">
        <v>633</v>
      </c>
      <c r="B5" s="102"/>
      <c r="C5" s="113"/>
      <c r="D5" s="114"/>
      <c r="E5" s="115"/>
      <c r="F5" s="116"/>
      <c r="G5" s="116"/>
      <c r="H5" s="117"/>
      <c r="I5" s="118"/>
    </row>
    <row r="6" spans="1:9" s="1" customFormat="1" ht="12.75">
      <c r="A6" s="21">
        <v>6331</v>
      </c>
      <c r="B6" s="96"/>
      <c r="C6" s="119"/>
      <c r="D6" s="120"/>
      <c r="E6" s="121"/>
      <c r="F6" s="112"/>
      <c r="G6" s="112"/>
      <c r="H6" s="122"/>
      <c r="I6" s="123"/>
    </row>
    <row r="7" spans="1:9" s="1" customFormat="1" ht="12.75">
      <c r="A7" s="103">
        <v>636</v>
      </c>
      <c r="B7" s="104"/>
      <c r="C7" s="124">
        <v>4300526</v>
      </c>
      <c r="D7" s="125"/>
      <c r="E7" s="126"/>
      <c r="F7" s="127">
        <f>F8</f>
        <v>120000</v>
      </c>
      <c r="G7" s="127"/>
      <c r="H7" s="128"/>
      <c r="I7" s="129">
        <f>I8</f>
        <v>7000</v>
      </c>
    </row>
    <row r="8" spans="1:9" s="1" customFormat="1" ht="12.75">
      <c r="A8" s="21">
        <v>6361</v>
      </c>
      <c r="B8" s="96"/>
      <c r="C8" s="119">
        <v>4300526</v>
      </c>
      <c r="D8" s="120"/>
      <c r="E8" s="121"/>
      <c r="F8" s="112">
        <v>120000</v>
      </c>
      <c r="G8" s="112"/>
      <c r="H8" s="122"/>
      <c r="I8" s="123">
        <v>7000</v>
      </c>
    </row>
    <row r="9" spans="1:9" s="1" customFormat="1" ht="12.75">
      <c r="A9" s="103">
        <v>641</v>
      </c>
      <c r="B9" s="104"/>
      <c r="C9" s="124"/>
      <c r="D9" s="125"/>
      <c r="E9" s="126"/>
      <c r="F9" s="127"/>
      <c r="G9" s="127"/>
      <c r="H9" s="128"/>
      <c r="I9" s="129"/>
    </row>
    <row r="10" spans="1:9" s="1" customFormat="1" ht="12.75">
      <c r="A10" s="21">
        <v>6413</v>
      </c>
      <c r="B10" s="96"/>
      <c r="C10" s="119"/>
      <c r="D10" s="120"/>
      <c r="E10" s="121"/>
      <c r="F10" s="112"/>
      <c r="G10" s="112"/>
      <c r="H10" s="122"/>
      <c r="I10" s="123"/>
    </row>
    <row r="11" spans="1:9" s="1" customFormat="1" ht="12.75">
      <c r="A11" s="103">
        <v>652</v>
      </c>
      <c r="B11" s="104"/>
      <c r="C11" s="124"/>
      <c r="D11" s="125"/>
      <c r="E11" s="126">
        <f>E12</f>
        <v>156000</v>
      </c>
      <c r="F11" s="127"/>
      <c r="G11" s="127"/>
      <c r="H11" s="128"/>
      <c r="I11" s="129"/>
    </row>
    <row r="12" spans="1:9" s="1" customFormat="1" ht="12.75">
      <c r="A12" s="21">
        <v>6526</v>
      </c>
      <c r="B12" s="96"/>
      <c r="C12" s="119"/>
      <c r="D12" s="120"/>
      <c r="E12" s="121">
        <v>156000</v>
      </c>
      <c r="F12" s="112"/>
      <c r="G12" s="112"/>
      <c r="H12" s="122"/>
      <c r="I12" s="123"/>
    </row>
    <row r="13" spans="1:9" s="1" customFormat="1" ht="12.75">
      <c r="A13" s="103">
        <v>661</v>
      </c>
      <c r="B13" s="105"/>
      <c r="C13" s="130"/>
      <c r="D13" s="125"/>
      <c r="E13" s="125"/>
      <c r="F13" s="125"/>
      <c r="G13" s="125"/>
      <c r="H13" s="131"/>
      <c r="I13" s="132"/>
    </row>
    <row r="14" spans="1:9" s="1" customFormat="1" ht="12.75">
      <c r="A14" s="21">
        <v>6615</v>
      </c>
      <c r="B14" s="22"/>
      <c r="C14" s="133"/>
      <c r="D14" s="120"/>
      <c r="E14" s="120"/>
      <c r="F14" s="120"/>
      <c r="G14" s="120"/>
      <c r="H14" s="134"/>
      <c r="I14" s="135"/>
    </row>
    <row r="15" spans="1:9" s="1" customFormat="1" ht="12.75">
      <c r="A15" s="103">
        <v>663</v>
      </c>
      <c r="B15" s="105"/>
      <c r="C15" s="130"/>
      <c r="D15" s="125"/>
      <c r="E15" s="125"/>
      <c r="F15" s="125"/>
      <c r="G15" s="125">
        <f>G16</f>
        <v>0</v>
      </c>
      <c r="H15" s="131"/>
      <c r="I15" s="132"/>
    </row>
    <row r="16" spans="1:9" s="1" customFormat="1" ht="12.75">
      <c r="A16" s="21">
        <v>6631</v>
      </c>
      <c r="B16" s="22"/>
      <c r="C16" s="133"/>
      <c r="D16" s="120"/>
      <c r="E16" s="120"/>
      <c r="F16" s="120"/>
      <c r="G16" s="120">
        <v>0</v>
      </c>
      <c r="H16" s="134"/>
      <c r="I16" s="135"/>
    </row>
    <row r="17" spans="1:9" s="1" customFormat="1" ht="12.75">
      <c r="A17" s="103">
        <v>671</v>
      </c>
      <c r="B17" s="105">
        <v>4527637</v>
      </c>
      <c r="C17" s="130"/>
      <c r="D17" s="125"/>
      <c r="E17" s="125"/>
      <c r="F17" s="125"/>
      <c r="G17" s="125"/>
      <c r="H17" s="131"/>
      <c r="I17" s="132"/>
    </row>
    <row r="18" spans="1:9" s="1" customFormat="1" ht="12.75">
      <c r="A18" s="21">
        <v>6711</v>
      </c>
      <c r="B18" s="22">
        <v>822637</v>
      </c>
      <c r="C18" s="133"/>
      <c r="D18" s="120"/>
      <c r="E18" s="120"/>
      <c r="F18" s="120"/>
      <c r="G18" s="120"/>
      <c r="H18" s="134"/>
      <c r="I18" s="135"/>
    </row>
    <row r="19" spans="1:9" s="1" customFormat="1" ht="12.75">
      <c r="A19" s="21">
        <v>6712</v>
      </c>
      <c r="B19" s="22">
        <v>3705000</v>
      </c>
      <c r="C19" s="133"/>
      <c r="D19" s="120"/>
      <c r="E19" s="120"/>
      <c r="F19" s="120"/>
      <c r="G19" s="120"/>
      <c r="H19" s="134"/>
      <c r="I19" s="135"/>
    </row>
    <row r="20" spans="1:9" s="1" customFormat="1" ht="12.75">
      <c r="A20" s="178">
        <v>721</v>
      </c>
      <c r="B20" s="179"/>
      <c r="C20" s="180"/>
      <c r="D20" s="181"/>
      <c r="E20" s="181"/>
      <c r="F20" s="181"/>
      <c r="G20" s="181"/>
      <c r="H20" s="182">
        <f>H21</f>
        <v>4000</v>
      </c>
      <c r="I20" s="183"/>
    </row>
    <row r="21" spans="1:9" s="1" customFormat="1" ht="12.75">
      <c r="A21" s="21">
        <v>7211</v>
      </c>
      <c r="B21" s="22"/>
      <c r="C21" s="133"/>
      <c r="D21" s="120"/>
      <c r="E21" s="120"/>
      <c r="F21" s="120"/>
      <c r="G21" s="120"/>
      <c r="H21" s="134">
        <v>4000</v>
      </c>
      <c r="I21" s="135"/>
    </row>
    <row r="22" spans="1:9" s="1" customFormat="1" ht="12.75">
      <c r="A22" s="26"/>
      <c r="B22" s="22"/>
      <c r="C22" s="133"/>
      <c r="D22" s="120"/>
      <c r="E22" s="120"/>
      <c r="F22" s="120"/>
      <c r="G22" s="120"/>
      <c r="H22" s="134"/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18</v>
      </c>
      <c r="B24" s="33">
        <f>B17</f>
        <v>4527637</v>
      </c>
      <c r="C24" s="140">
        <f>C5+C7+C9+C11+C13+C15+C17</f>
        <v>4300526</v>
      </c>
      <c r="D24" s="140">
        <f>D5+D9+D11+D13+D15+D17</f>
        <v>0</v>
      </c>
      <c r="E24" s="140">
        <f>E5+E9+E11+E13+E15+E17</f>
        <v>156000</v>
      </c>
      <c r="F24" s="140">
        <f>F5+F7+F9+F11+F13+F15+F17</f>
        <v>120000</v>
      </c>
      <c r="G24" s="140">
        <f>G5+G9+G11+G13+G15+G17</f>
        <v>0</v>
      </c>
      <c r="H24" s="140">
        <f>H20</f>
        <v>4000</v>
      </c>
      <c r="I24" s="140">
        <f>I7</f>
        <v>7000</v>
      </c>
    </row>
    <row r="25" spans="1:9" s="1" customFormat="1" ht="28.5" customHeight="1" thickBot="1">
      <c r="A25" s="32" t="s">
        <v>19</v>
      </c>
      <c r="B25" s="216">
        <f>B24+C24+D24+E24+F24+G24+H24+I24</f>
        <v>9115163</v>
      </c>
      <c r="C25" s="217"/>
      <c r="D25" s="217"/>
      <c r="E25" s="217"/>
      <c r="F25" s="217"/>
      <c r="G25" s="217"/>
      <c r="H25" s="217"/>
      <c r="I25" s="218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19" t="s">
        <v>97</v>
      </c>
      <c r="C27" s="220"/>
      <c r="D27" s="221"/>
      <c r="E27" s="221"/>
      <c r="F27" s="221"/>
      <c r="G27" s="221"/>
      <c r="H27" s="221"/>
      <c r="I27" s="222"/>
    </row>
    <row r="28" spans="1:9" ht="77.25" thickBot="1">
      <c r="A28" s="94" t="s">
        <v>13</v>
      </c>
      <c r="B28" s="18" t="s">
        <v>77</v>
      </c>
      <c r="C28" s="95" t="s">
        <v>126</v>
      </c>
      <c r="D28" s="19" t="s">
        <v>14</v>
      </c>
      <c r="E28" s="19" t="s">
        <v>15</v>
      </c>
      <c r="F28" s="19" t="s">
        <v>127</v>
      </c>
      <c r="G28" s="19" t="s">
        <v>16</v>
      </c>
      <c r="H28" s="19" t="s">
        <v>17</v>
      </c>
      <c r="I28" s="20" t="s">
        <v>128</v>
      </c>
    </row>
    <row r="29" spans="1:9" ht="12.75">
      <c r="A29" s="3">
        <v>633</v>
      </c>
      <c r="B29" s="4"/>
      <c r="C29" s="4"/>
      <c r="D29" s="5"/>
      <c r="E29" s="6"/>
      <c r="F29" s="7"/>
      <c r="G29" s="7"/>
      <c r="H29" s="8"/>
      <c r="I29" s="9"/>
    </row>
    <row r="30" spans="1:9" ht="12.75">
      <c r="A30" s="21">
        <v>636</v>
      </c>
      <c r="B30" s="96"/>
      <c r="C30" s="96">
        <v>4300526</v>
      </c>
      <c r="D30" s="23"/>
      <c r="E30" s="97"/>
      <c r="F30" s="98">
        <v>120000</v>
      </c>
      <c r="G30" s="98"/>
      <c r="H30" s="99"/>
      <c r="I30" s="100">
        <v>7000</v>
      </c>
    </row>
    <row r="31" spans="1:9" ht="12.75">
      <c r="A31" s="21">
        <v>641</v>
      </c>
      <c r="B31" s="96"/>
      <c r="C31" s="96"/>
      <c r="D31" s="23"/>
      <c r="E31" s="97"/>
      <c r="F31" s="98"/>
      <c r="G31" s="98"/>
      <c r="H31" s="99"/>
      <c r="I31" s="100"/>
    </row>
    <row r="32" spans="1:9" ht="12.75">
      <c r="A32" s="21">
        <v>652</v>
      </c>
      <c r="B32" s="22"/>
      <c r="C32" s="22"/>
      <c r="D32" s="23"/>
      <c r="E32" s="23">
        <v>156000</v>
      </c>
      <c r="F32" s="23"/>
      <c r="G32" s="23"/>
      <c r="H32" s="24"/>
      <c r="I32" s="25"/>
    </row>
    <row r="33" spans="1:9" ht="12.75">
      <c r="A33" s="21">
        <v>661</v>
      </c>
      <c r="B33" s="22"/>
      <c r="C33" s="22"/>
      <c r="D33" s="23"/>
      <c r="E33" s="23"/>
      <c r="F33" s="23"/>
      <c r="G33" s="23"/>
      <c r="H33" s="24"/>
      <c r="I33" s="25"/>
    </row>
    <row r="34" spans="1:9" ht="12.75">
      <c r="A34" s="21">
        <v>663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671</v>
      </c>
      <c r="B35" s="22">
        <v>4527637</v>
      </c>
      <c r="C35" s="22"/>
      <c r="D35" s="23"/>
      <c r="E35" s="23"/>
      <c r="F35" s="23"/>
      <c r="G35" s="23"/>
      <c r="H35" s="24"/>
      <c r="I35" s="25"/>
    </row>
    <row r="36" spans="1:9" ht="12.75">
      <c r="A36" s="197">
        <v>721</v>
      </c>
      <c r="B36" s="22"/>
      <c r="C36" s="22"/>
      <c r="D36" s="23"/>
      <c r="E36" s="23"/>
      <c r="F36" s="23"/>
      <c r="G36" s="23"/>
      <c r="H36" s="24">
        <v>4000</v>
      </c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18</v>
      </c>
      <c r="B40" s="33">
        <f aca="true" t="shared" si="0" ref="B40:I40">SUM(B29:B35)</f>
        <v>4527637</v>
      </c>
      <c r="C40" s="33">
        <f t="shared" si="0"/>
        <v>4300526</v>
      </c>
      <c r="D40" s="33">
        <f t="shared" si="0"/>
        <v>0</v>
      </c>
      <c r="E40" s="33">
        <f t="shared" si="0"/>
        <v>156000</v>
      </c>
      <c r="F40" s="33">
        <f t="shared" si="0"/>
        <v>120000</v>
      </c>
      <c r="G40" s="33">
        <f t="shared" si="0"/>
        <v>0</v>
      </c>
      <c r="H40" s="33">
        <f>H36</f>
        <v>4000</v>
      </c>
      <c r="I40" s="33">
        <f t="shared" si="0"/>
        <v>7000</v>
      </c>
    </row>
    <row r="41" spans="1:9" s="1" customFormat="1" ht="28.5" customHeight="1" thickBot="1">
      <c r="A41" s="32" t="s">
        <v>20</v>
      </c>
      <c r="B41" s="216">
        <f>B40+C40+D40+E40+F40+G40+H40+I40</f>
        <v>9115163</v>
      </c>
      <c r="C41" s="217"/>
      <c r="D41" s="217"/>
      <c r="E41" s="217"/>
      <c r="F41" s="217"/>
      <c r="G41" s="217"/>
      <c r="H41" s="217"/>
      <c r="I41" s="218"/>
    </row>
    <row r="42" spans="5:6" ht="13.5" thickBot="1">
      <c r="E42" s="36"/>
      <c r="F42" s="37"/>
    </row>
    <row r="43" spans="1:9" ht="26.25" thickBot="1">
      <c r="A43" s="93" t="s">
        <v>12</v>
      </c>
      <c r="B43" s="219" t="s">
        <v>125</v>
      </c>
      <c r="C43" s="220"/>
      <c r="D43" s="221"/>
      <c r="E43" s="221"/>
      <c r="F43" s="221"/>
      <c r="G43" s="221"/>
      <c r="H43" s="221"/>
      <c r="I43" s="222"/>
    </row>
    <row r="44" spans="1:9" ht="77.25" thickBot="1">
      <c r="A44" s="94" t="s">
        <v>13</v>
      </c>
      <c r="B44" s="18" t="s">
        <v>77</v>
      </c>
      <c r="C44" s="95" t="s">
        <v>126</v>
      </c>
      <c r="D44" s="19" t="s">
        <v>14</v>
      </c>
      <c r="E44" s="19" t="s">
        <v>15</v>
      </c>
      <c r="F44" s="19" t="s">
        <v>132</v>
      </c>
      <c r="G44" s="19" t="s">
        <v>16</v>
      </c>
      <c r="H44" s="19" t="s">
        <v>17</v>
      </c>
      <c r="I44" s="20" t="s">
        <v>133</v>
      </c>
    </row>
    <row r="45" spans="1:9" ht="12.75">
      <c r="A45" s="3">
        <v>633</v>
      </c>
      <c r="B45" s="4"/>
      <c r="C45" s="4"/>
      <c r="D45" s="5"/>
      <c r="E45" s="6"/>
      <c r="F45" s="7"/>
      <c r="G45" s="7"/>
      <c r="H45" s="8"/>
      <c r="I45" s="9"/>
    </row>
    <row r="46" spans="1:9" ht="12.75">
      <c r="A46" s="21">
        <v>636</v>
      </c>
      <c r="B46" s="96"/>
      <c r="C46" s="96">
        <v>4300526</v>
      </c>
      <c r="D46" s="23"/>
      <c r="E46" s="97"/>
      <c r="F46" s="98">
        <v>120000</v>
      </c>
      <c r="G46" s="98"/>
      <c r="H46" s="99"/>
      <c r="I46" s="100">
        <v>7000</v>
      </c>
    </row>
    <row r="47" spans="1:9" ht="12.75">
      <c r="A47" s="21">
        <v>641</v>
      </c>
      <c r="B47" s="22"/>
      <c r="C47" s="22"/>
      <c r="D47" s="23"/>
      <c r="E47" s="23"/>
      <c r="F47" s="23"/>
      <c r="G47" s="23"/>
      <c r="H47" s="24"/>
      <c r="I47" s="25"/>
    </row>
    <row r="48" spans="1:9" ht="12.75">
      <c r="A48" s="21">
        <v>652</v>
      </c>
      <c r="B48" s="22"/>
      <c r="C48" s="22"/>
      <c r="D48" s="23"/>
      <c r="E48" s="23">
        <v>156000</v>
      </c>
      <c r="F48" s="23"/>
      <c r="G48" s="23"/>
      <c r="H48" s="24"/>
      <c r="I48" s="25"/>
    </row>
    <row r="49" spans="1:9" ht="12.75">
      <c r="A49" s="21">
        <v>661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663</v>
      </c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>
        <v>4527637</v>
      </c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721</v>
      </c>
      <c r="B52" s="22"/>
      <c r="C52" s="22"/>
      <c r="D52" s="23"/>
      <c r="E52" s="23"/>
      <c r="F52" s="23"/>
      <c r="G52" s="23"/>
      <c r="H52" s="24">
        <v>4000</v>
      </c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18</v>
      </c>
      <c r="B55" s="33">
        <f>SUM(B45:B54)</f>
        <v>4527637</v>
      </c>
      <c r="C55" s="33">
        <f aca="true" t="shared" si="1" ref="C55:I55">SUM(C45:C54)</f>
        <v>4300526</v>
      </c>
      <c r="D55" s="33">
        <f t="shared" si="1"/>
        <v>0</v>
      </c>
      <c r="E55" s="33">
        <f t="shared" si="1"/>
        <v>156000</v>
      </c>
      <c r="F55" s="33">
        <f t="shared" si="1"/>
        <v>120000</v>
      </c>
      <c r="G55" s="33">
        <f t="shared" si="1"/>
        <v>0</v>
      </c>
      <c r="H55" s="33">
        <f t="shared" si="1"/>
        <v>4000</v>
      </c>
      <c r="I55" s="33">
        <f t="shared" si="1"/>
        <v>7000</v>
      </c>
    </row>
    <row r="56" spans="1:9" s="1" customFormat="1" ht="28.5" customHeight="1" thickBot="1">
      <c r="A56" s="32" t="s">
        <v>21</v>
      </c>
      <c r="B56" s="216">
        <f>B55+C55+D55+E55+F55+G55+H55+I55</f>
        <v>9115163</v>
      </c>
      <c r="C56" s="217"/>
      <c r="D56" s="217"/>
      <c r="E56" s="217"/>
      <c r="F56" s="217"/>
      <c r="G56" s="217"/>
      <c r="H56" s="217"/>
      <c r="I56" s="218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23"/>
      <c r="B168" s="224"/>
      <c r="C168" s="224"/>
      <c r="D168" s="224"/>
      <c r="E168" s="224"/>
      <c r="F168" s="224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9"/>
  <sheetViews>
    <sheetView zoomScalePageLayoutView="0" workbookViewId="0" topLeftCell="A1">
      <pane ySplit="3" topLeftCell="A33" activePane="bottomLeft" state="frozen"/>
      <selection pane="topLeft" activeCell="A1" sqref="A1"/>
      <selection pane="bottomLeft" activeCell="K30" sqref="K30"/>
    </sheetView>
  </sheetViews>
  <sheetFormatPr defaultColWidth="11.421875" defaultRowHeight="12.75"/>
  <cols>
    <col min="1" max="1" width="10.140625" style="88" customWidth="1"/>
    <col min="2" max="2" width="34.421875" style="89" customWidth="1"/>
    <col min="3" max="3" width="13.140625" style="2" customWidth="1"/>
    <col min="4" max="4" width="12.7109375" style="2" customWidth="1"/>
    <col min="5" max="5" width="11.28125" style="2" customWidth="1"/>
    <col min="6" max="6" width="9.8515625" style="2" customWidth="1"/>
    <col min="7" max="7" width="7.7109375" style="2" customWidth="1"/>
    <col min="8" max="8" width="12.8515625" style="2" customWidth="1"/>
    <col min="9" max="9" width="11.421875" style="2" customWidth="1"/>
    <col min="10" max="11" width="12.8515625" style="2" customWidth="1"/>
    <col min="12" max="16384" width="11.421875" style="10" customWidth="1"/>
  </cols>
  <sheetData>
    <row r="1" spans="1:11" ht="24" customHeight="1">
      <c r="A1" s="231" t="s">
        <v>22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s="12" customFormat="1" ht="67.5">
      <c r="A2" s="90" t="s">
        <v>23</v>
      </c>
      <c r="B2" s="90" t="s">
        <v>24</v>
      </c>
      <c r="C2" s="11" t="s">
        <v>121</v>
      </c>
      <c r="D2" s="90" t="s">
        <v>77</v>
      </c>
      <c r="E2" s="90" t="s">
        <v>129</v>
      </c>
      <c r="F2" s="90" t="s">
        <v>15</v>
      </c>
      <c r="G2" s="90" t="s">
        <v>130</v>
      </c>
      <c r="H2" s="90" t="s">
        <v>17</v>
      </c>
      <c r="I2" s="90" t="s">
        <v>131</v>
      </c>
      <c r="J2" s="11" t="s">
        <v>98</v>
      </c>
      <c r="K2" s="11" t="s">
        <v>122</v>
      </c>
    </row>
    <row r="3" spans="1:11" ht="2.25" customHeight="1">
      <c r="A3" s="149"/>
      <c r="B3" s="153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12" customFormat="1" ht="12.75">
      <c r="A4" s="149"/>
      <c r="B4" s="155" t="s">
        <v>101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2.75">
      <c r="A5" s="149"/>
      <c r="B5" s="150" t="s">
        <v>102</v>
      </c>
      <c r="C5" s="154"/>
      <c r="D5" s="154"/>
      <c r="E5" s="154"/>
      <c r="F5" s="154"/>
      <c r="G5" s="154"/>
      <c r="H5" s="154"/>
      <c r="I5" s="154"/>
      <c r="J5" s="154"/>
      <c r="K5" s="154"/>
    </row>
    <row r="6" spans="1:11" s="12" customFormat="1" ht="12.75">
      <c r="A6" s="245" t="s">
        <v>86</v>
      </c>
      <c r="B6" s="245"/>
      <c r="C6" s="157">
        <f>SUM(D6:I6)</f>
        <v>4299026</v>
      </c>
      <c r="D6" s="157">
        <f aca="true" t="shared" si="0" ref="D6:K6">D8</f>
        <v>0</v>
      </c>
      <c r="E6" s="157">
        <f t="shared" si="0"/>
        <v>4299026</v>
      </c>
      <c r="F6" s="157">
        <f t="shared" si="0"/>
        <v>0</v>
      </c>
      <c r="G6" s="157">
        <f t="shared" si="0"/>
        <v>0</v>
      </c>
      <c r="H6" s="157">
        <f t="shared" si="0"/>
        <v>0</v>
      </c>
      <c r="I6" s="157"/>
      <c r="J6" s="157">
        <f t="shared" si="0"/>
        <v>4299026</v>
      </c>
      <c r="K6" s="157">
        <f t="shared" si="0"/>
        <v>4299026</v>
      </c>
    </row>
    <row r="7" spans="1:11" s="12" customFormat="1" ht="12.75" customHeight="1">
      <c r="A7" s="141" t="s">
        <v>81</v>
      </c>
      <c r="B7" s="158" t="s">
        <v>82</v>
      </c>
      <c r="C7" s="159">
        <f aca="true" t="shared" si="1" ref="C7:C24">SUM(D7:I7)</f>
        <v>4299026</v>
      </c>
      <c r="D7" s="159">
        <f aca="true" t="shared" si="2" ref="D7:K7">D8</f>
        <v>0</v>
      </c>
      <c r="E7" s="159">
        <f t="shared" si="2"/>
        <v>4299026</v>
      </c>
      <c r="F7" s="159">
        <f t="shared" si="2"/>
        <v>0</v>
      </c>
      <c r="G7" s="159">
        <f t="shared" si="2"/>
        <v>0</v>
      </c>
      <c r="H7" s="159">
        <f t="shared" si="2"/>
        <v>0</v>
      </c>
      <c r="I7" s="159"/>
      <c r="J7" s="159">
        <f t="shared" si="2"/>
        <v>4299026</v>
      </c>
      <c r="K7" s="159">
        <f t="shared" si="2"/>
        <v>4299026</v>
      </c>
    </row>
    <row r="8" spans="1:11" s="12" customFormat="1" ht="12.75">
      <c r="A8" s="143">
        <v>3</v>
      </c>
      <c r="B8" s="160" t="s">
        <v>25</v>
      </c>
      <c r="C8" s="161">
        <f t="shared" si="1"/>
        <v>4299026</v>
      </c>
      <c r="D8" s="161">
        <f>D9+D19</f>
        <v>0</v>
      </c>
      <c r="E8" s="161">
        <f>E9+E19</f>
        <v>4299026</v>
      </c>
      <c r="F8" s="161">
        <f>F9+F19</f>
        <v>0</v>
      </c>
      <c r="G8" s="161">
        <f>G9+G19</f>
        <v>0</v>
      </c>
      <c r="H8" s="161">
        <f>H9+H19</f>
        <v>0</v>
      </c>
      <c r="I8" s="161"/>
      <c r="J8" s="161">
        <v>4299026</v>
      </c>
      <c r="K8" s="161">
        <f>J8</f>
        <v>4299026</v>
      </c>
    </row>
    <row r="9" spans="1:11" s="12" customFormat="1" ht="12.75">
      <c r="A9" s="146">
        <v>31</v>
      </c>
      <c r="B9" s="147" t="s">
        <v>26</v>
      </c>
      <c r="C9" s="148">
        <f t="shared" si="1"/>
        <v>3998776</v>
      </c>
      <c r="D9" s="148">
        <f>D10+D14+D16</f>
        <v>0</v>
      </c>
      <c r="E9" s="148">
        <f>E10+E14+E16</f>
        <v>3998776</v>
      </c>
      <c r="F9" s="148">
        <f aca="true" t="shared" si="3" ref="F9:K9">F10+F14+F16</f>
        <v>0</v>
      </c>
      <c r="G9" s="148">
        <f t="shared" si="3"/>
        <v>0</v>
      </c>
      <c r="H9" s="148">
        <f t="shared" si="3"/>
        <v>0</v>
      </c>
      <c r="I9" s="148"/>
      <c r="J9" s="148"/>
      <c r="K9" s="148">
        <f t="shared" si="3"/>
        <v>0</v>
      </c>
    </row>
    <row r="10" spans="1:11" ht="12.75">
      <c r="A10" s="149">
        <v>311</v>
      </c>
      <c r="B10" s="150" t="s">
        <v>27</v>
      </c>
      <c r="C10" s="162">
        <f t="shared" si="1"/>
        <v>3315200</v>
      </c>
      <c r="D10" s="162">
        <f aca="true" t="shared" si="4" ref="D10:K10">D11+D12+D13</f>
        <v>0</v>
      </c>
      <c r="E10" s="162">
        <f t="shared" si="4"/>
        <v>3315200</v>
      </c>
      <c r="F10" s="162">
        <f t="shared" si="4"/>
        <v>0</v>
      </c>
      <c r="G10" s="162">
        <f t="shared" si="4"/>
        <v>0</v>
      </c>
      <c r="H10" s="162">
        <f t="shared" si="4"/>
        <v>0</v>
      </c>
      <c r="I10" s="162"/>
      <c r="J10" s="162"/>
      <c r="K10" s="162">
        <f t="shared" si="4"/>
        <v>0</v>
      </c>
    </row>
    <row r="11" spans="1:11" ht="12.75" customHeight="1">
      <c r="A11" s="152">
        <v>3111</v>
      </c>
      <c r="B11" s="153" t="s">
        <v>44</v>
      </c>
      <c r="C11" s="151">
        <f t="shared" si="1"/>
        <v>3315200</v>
      </c>
      <c r="D11" s="151">
        <v>0</v>
      </c>
      <c r="E11" s="151">
        <v>3315200</v>
      </c>
      <c r="F11" s="151"/>
      <c r="G11" s="151"/>
      <c r="H11" s="151"/>
      <c r="I11" s="151"/>
      <c r="J11" s="151"/>
      <c r="K11" s="151"/>
    </row>
    <row r="12" spans="1:11" ht="12.75" customHeight="1">
      <c r="A12" s="152">
        <v>3113</v>
      </c>
      <c r="B12" s="153" t="s">
        <v>45</v>
      </c>
      <c r="C12" s="151">
        <f t="shared" si="1"/>
        <v>0</v>
      </c>
      <c r="D12" s="151">
        <v>0</v>
      </c>
      <c r="E12" s="151"/>
      <c r="F12" s="151"/>
      <c r="G12" s="151"/>
      <c r="H12" s="151"/>
      <c r="I12" s="151"/>
      <c r="J12" s="151"/>
      <c r="K12" s="151"/>
    </row>
    <row r="13" spans="1:11" ht="12.75" customHeight="1">
      <c r="A13" s="152">
        <v>3114</v>
      </c>
      <c r="B13" s="153" t="s">
        <v>46</v>
      </c>
      <c r="C13" s="151">
        <f t="shared" si="1"/>
        <v>0</v>
      </c>
      <c r="D13" s="151">
        <v>0</v>
      </c>
      <c r="E13" s="151"/>
      <c r="F13" s="151"/>
      <c r="G13" s="151"/>
      <c r="H13" s="151"/>
      <c r="I13" s="151"/>
      <c r="J13" s="151"/>
      <c r="K13" s="151"/>
    </row>
    <row r="14" spans="1:11" ht="12.75" customHeight="1">
      <c r="A14" s="149">
        <v>312</v>
      </c>
      <c r="B14" s="150" t="s">
        <v>28</v>
      </c>
      <c r="C14" s="162">
        <f t="shared" si="1"/>
        <v>120000</v>
      </c>
      <c r="D14" s="162">
        <v>0</v>
      </c>
      <c r="E14" s="162">
        <f>E15</f>
        <v>120000</v>
      </c>
      <c r="F14" s="162">
        <f aca="true" t="shared" si="5" ref="F14:K14">F15</f>
        <v>0</v>
      </c>
      <c r="G14" s="162">
        <f t="shared" si="5"/>
        <v>0</v>
      </c>
      <c r="H14" s="162">
        <f t="shared" si="5"/>
        <v>0</v>
      </c>
      <c r="I14" s="162"/>
      <c r="J14" s="162"/>
      <c r="K14" s="162">
        <f t="shared" si="5"/>
        <v>0</v>
      </c>
    </row>
    <row r="15" spans="1:11" ht="12.75" customHeight="1">
      <c r="A15" s="152">
        <v>3121</v>
      </c>
      <c r="B15" s="153" t="s">
        <v>28</v>
      </c>
      <c r="C15" s="151">
        <f t="shared" si="1"/>
        <v>120000</v>
      </c>
      <c r="D15" s="151">
        <v>0</v>
      </c>
      <c r="E15" s="151">
        <v>120000</v>
      </c>
      <c r="F15" s="151"/>
      <c r="G15" s="151"/>
      <c r="H15" s="151"/>
      <c r="I15" s="151"/>
      <c r="J15" s="151"/>
      <c r="K15" s="151"/>
    </row>
    <row r="16" spans="1:11" ht="12.75">
      <c r="A16" s="149">
        <v>313</v>
      </c>
      <c r="B16" s="150" t="s">
        <v>29</v>
      </c>
      <c r="C16" s="162">
        <f t="shared" si="1"/>
        <v>563576</v>
      </c>
      <c r="D16" s="162">
        <f aca="true" t="shared" si="6" ref="D16:K16">D17+D18</f>
        <v>0</v>
      </c>
      <c r="E16" s="162">
        <f t="shared" si="6"/>
        <v>563576</v>
      </c>
      <c r="F16" s="162">
        <f t="shared" si="6"/>
        <v>0</v>
      </c>
      <c r="G16" s="162">
        <f t="shared" si="6"/>
        <v>0</v>
      </c>
      <c r="H16" s="162">
        <f t="shared" si="6"/>
        <v>0</v>
      </c>
      <c r="I16" s="162"/>
      <c r="J16" s="162"/>
      <c r="K16" s="162">
        <f t="shared" si="6"/>
        <v>0</v>
      </c>
    </row>
    <row r="17" spans="1:11" ht="12.75" customHeight="1">
      <c r="A17" s="152">
        <v>3132</v>
      </c>
      <c r="B17" s="153" t="s">
        <v>47</v>
      </c>
      <c r="C17" s="151">
        <f t="shared" si="1"/>
        <v>507076</v>
      </c>
      <c r="D17" s="151">
        <v>0</v>
      </c>
      <c r="E17" s="151">
        <v>507076</v>
      </c>
      <c r="F17" s="151"/>
      <c r="G17" s="151"/>
      <c r="H17" s="151"/>
      <c r="I17" s="151"/>
      <c r="J17" s="151"/>
      <c r="K17" s="151"/>
    </row>
    <row r="18" spans="1:11" ht="26.25" customHeight="1">
      <c r="A18" s="152">
        <v>3133</v>
      </c>
      <c r="B18" s="153" t="s">
        <v>48</v>
      </c>
      <c r="C18" s="151">
        <f t="shared" si="1"/>
        <v>56500</v>
      </c>
      <c r="D18" s="151">
        <v>0</v>
      </c>
      <c r="E18" s="151">
        <v>56500</v>
      </c>
      <c r="F18" s="151"/>
      <c r="G18" s="151"/>
      <c r="H18" s="151"/>
      <c r="I18" s="151"/>
      <c r="J18" s="151"/>
      <c r="K18" s="151"/>
    </row>
    <row r="19" spans="1:11" ht="12.75">
      <c r="A19" s="146">
        <v>32</v>
      </c>
      <c r="B19" s="147" t="s">
        <v>30</v>
      </c>
      <c r="C19" s="148">
        <f t="shared" si="1"/>
        <v>300250</v>
      </c>
      <c r="D19" s="148">
        <f aca="true" t="shared" si="7" ref="D19:K19">D20+D22</f>
        <v>0</v>
      </c>
      <c r="E19" s="148">
        <f t="shared" si="7"/>
        <v>300250</v>
      </c>
      <c r="F19" s="148">
        <f t="shared" si="7"/>
        <v>0</v>
      </c>
      <c r="G19" s="148">
        <f t="shared" si="7"/>
        <v>0</v>
      </c>
      <c r="H19" s="148">
        <f t="shared" si="7"/>
        <v>0</v>
      </c>
      <c r="I19" s="148"/>
      <c r="J19" s="148"/>
      <c r="K19" s="148">
        <f t="shared" si="7"/>
        <v>0</v>
      </c>
    </row>
    <row r="20" spans="1:11" ht="12.75">
      <c r="A20" s="149">
        <v>321</v>
      </c>
      <c r="B20" s="150" t="s">
        <v>31</v>
      </c>
      <c r="C20" s="162">
        <f t="shared" si="1"/>
        <v>288250</v>
      </c>
      <c r="D20" s="162">
        <f>D21</f>
        <v>0</v>
      </c>
      <c r="E20" s="162">
        <f>E21</f>
        <v>288250</v>
      </c>
      <c r="F20" s="162">
        <f>F21</f>
        <v>0</v>
      </c>
      <c r="G20" s="162">
        <f>G21</f>
        <v>0</v>
      </c>
      <c r="H20" s="162">
        <f>H21</f>
        <v>0</v>
      </c>
      <c r="I20" s="162"/>
      <c r="J20" s="162"/>
      <c r="K20" s="162">
        <f>J20</f>
        <v>0</v>
      </c>
    </row>
    <row r="21" spans="1:11" ht="12.75" customHeight="1">
      <c r="A21" s="152">
        <v>3212</v>
      </c>
      <c r="B21" s="153" t="s">
        <v>50</v>
      </c>
      <c r="C21" s="151">
        <f t="shared" si="1"/>
        <v>288250</v>
      </c>
      <c r="D21" s="151">
        <v>0</v>
      </c>
      <c r="E21" s="151">
        <v>288250</v>
      </c>
      <c r="F21" s="151"/>
      <c r="G21" s="151"/>
      <c r="H21" s="151"/>
      <c r="I21" s="151"/>
      <c r="J21" s="151"/>
      <c r="K21" s="151"/>
    </row>
    <row r="22" spans="1:11" ht="24.75" customHeight="1">
      <c r="A22" s="149">
        <v>329</v>
      </c>
      <c r="B22" s="150" t="s">
        <v>34</v>
      </c>
      <c r="C22" s="162">
        <f t="shared" si="1"/>
        <v>12000</v>
      </c>
      <c r="D22" s="151">
        <v>0</v>
      </c>
      <c r="E22" s="162">
        <f>E23</f>
        <v>12000</v>
      </c>
      <c r="F22" s="162">
        <f>F23</f>
        <v>0</v>
      </c>
      <c r="G22" s="162">
        <f>G23</f>
        <v>0</v>
      </c>
      <c r="H22" s="162">
        <f>H23</f>
        <v>0</v>
      </c>
      <c r="I22" s="162"/>
      <c r="J22" s="162"/>
      <c r="K22" s="162">
        <f>J22</f>
        <v>0</v>
      </c>
    </row>
    <row r="23" spans="1:11" ht="12.75" customHeight="1">
      <c r="A23" s="152">
        <v>3295</v>
      </c>
      <c r="B23" s="153" t="s">
        <v>71</v>
      </c>
      <c r="C23" s="151">
        <f t="shared" si="1"/>
        <v>12000</v>
      </c>
      <c r="D23" s="151">
        <v>0</v>
      </c>
      <c r="E23" s="151">
        <v>12000</v>
      </c>
      <c r="F23" s="151"/>
      <c r="G23" s="151"/>
      <c r="H23" s="151"/>
      <c r="I23" s="151"/>
      <c r="J23" s="151"/>
      <c r="K23" s="151"/>
    </row>
    <row r="24" spans="1:11" ht="12.75">
      <c r="A24" s="152"/>
      <c r="B24" s="153"/>
      <c r="C24" s="151">
        <f t="shared" si="1"/>
        <v>0</v>
      </c>
      <c r="D24" s="151"/>
      <c r="E24" s="151"/>
      <c r="F24" s="151"/>
      <c r="G24" s="151"/>
      <c r="H24" s="151"/>
      <c r="I24" s="151"/>
      <c r="J24" s="151"/>
      <c r="K24" s="151"/>
    </row>
    <row r="25" spans="1:11" ht="26.25" customHeight="1">
      <c r="A25" s="246" t="s">
        <v>94</v>
      </c>
      <c r="B25" s="246"/>
      <c r="C25" s="163">
        <f>SUM(D25:I25)</f>
        <v>342557</v>
      </c>
      <c r="D25" s="163">
        <f>D26</f>
        <v>268057</v>
      </c>
      <c r="E25" s="163">
        <f>E27</f>
        <v>1500</v>
      </c>
      <c r="F25" s="163">
        <f>F27</f>
        <v>46000</v>
      </c>
      <c r="G25" s="163">
        <f>G27</f>
        <v>20000</v>
      </c>
      <c r="H25" s="163">
        <f>H27</f>
        <v>0</v>
      </c>
      <c r="I25" s="163">
        <f>I26</f>
        <v>7000</v>
      </c>
      <c r="J25" s="163">
        <f>J26</f>
        <v>342557</v>
      </c>
      <c r="K25" s="163">
        <f>K26</f>
        <v>342557</v>
      </c>
    </row>
    <row r="26" spans="1:11" ht="12.75">
      <c r="A26" s="247" t="s">
        <v>103</v>
      </c>
      <c r="B26" s="247"/>
      <c r="C26" s="142">
        <f aca="true" t="shared" si="8" ref="C26:C58">SUM(D26:I26)</f>
        <v>342557</v>
      </c>
      <c r="D26" s="142">
        <f>D27+D59</f>
        <v>268057</v>
      </c>
      <c r="E26" s="142">
        <f>E27</f>
        <v>1500</v>
      </c>
      <c r="F26" s="142">
        <f>F27</f>
        <v>46000</v>
      </c>
      <c r="G26" s="142">
        <f>G27</f>
        <v>20000</v>
      </c>
      <c r="H26" s="142">
        <f>H27</f>
        <v>0</v>
      </c>
      <c r="I26" s="142">
        <f>I27</f>
        <v>7000</v>
      </c>
      <c r="J26" s="142">
        <f>J27+J59</f>
        <v>342557</v>
      </c>
      <c r="K26" s="142">
        <f>K27+K59</f>
        <v>342557</v>
      </c>
    </row>
    <row r="27" spans="1:11" ht="12.75">
      <c r="A27" s="143">
        <v>3</v>
      </c>
      <c r="B27" s="144" t="s">
        <v>25</v>
      </c>
      <c r="C27" s="145">
        <f t="shared" si="8"/>
        <v>307844</v>
      </c>
      <c r="D27" s="145">
        <f>D28+D55</f>
        <v>233344</v>
      </c>
      <c r="E27" s="145">
        <f>E28+E55</f>
        <v>1500</v>
      </c>
      <c r="F27" s="145">
        <f>F28+F55</f>
        <v>46000</v>
      </c>
      <c r="G27" s="145">
        <f>G28+G55</f>
        <v>20000</v>
      </c>
      <c r="H27" s="145">
        <f>H28+H55</f>
        <v>0</v>
      </c>
      <c r="I27" s="145">
        <f>I28</f>
        <v>7000</v>
      </c>
      <c r="J27" s="145">
        <f>C27</f>
        <v>307844</v>
      </c>
      <c r="K27" s="145">
        <f>J27</f>
        <v>307844</v>
      </c>
    </row>
    <row r="28" spans="1:11" s="12" customFormat="1" ht="12.75">
      <c r="A28" s="146">
        <v>32</v>
      </c>
      <c r="B28" s="147" t="s">
        <v>30</v>
      </c>
      <c r="C28" s="148">
        <f t="shared" si="8"/>
        <v>303794</v>
      </c>
      <c r="D28" s="148">
        <f>D29+D33+D38+D47+D49</f>
        <v>229294</v>
      </c>
      <c r="E28" s="148">
        <f>E29+E33+E38+E47+E49</f>
        <v>1500</v>
      </c>
      <c r="F28" s="148">
        <f>F29+F33+F38+F47+F49</f>
        <v>46000</v>
      </c>
      <c r="G28" s="148">
        <f>G29+G33+G38+G47+G49</f>
        <v>20000</v>
      </c>
      <c r="H28" s="148">
        <f>H29+H33+H38+H47+H49</f>
        <v>0</v>
      </c>
      <c r="I28" s="148">
        <f>I47</f>
        <v>7000</v>
      </c>
      <c r="J28" s="148">
        <f>C28</f>
        <v>303794</v>
      </c>
      <c r="K28" s="148">
        <f>J28</f>
        <v>303794</v>
      </c>
    </row>
    <row r="29" spans="1:11" ht="12.75">
      <c r="A29" s="149">
        <v>321</v>
      </c>
      <c r="B29" s="150" t="s">
        <v>31</v>
      </c>
      <c r="C29" s="162">
        <f t="shared" si="8"/>
        <v>21500</v>
      </c>
      <c r="D29" s="162">
        <f aca="true" t="shared" si="9" ref="D29:K29">D30+D31+D32</f>
        <v>21500</v>
      </c>
      <c r="E29" s="162">
        <f t="shared" si="9"/>
        <v>0</v>
      </c>
      <c r="F29" s="162">
        <f t="shared" si="9"/>
        <v>0</v>
      </c>
      <c r="G29" s="162">
        <f t="shared" si="9"/>
        <v>0</v>
      </c>
      <c r="H29" s="162">
        <f t="shared" si="9"/>
        <v>0</v>
      </c>
      <c r="I29" s="162">
        <f t="shared" si="9"/>
        <v>0</v>
      </c>
      <c r="J29" s="162">
        <f t="shared" si="9"/>
        <v>0</v>
      </c>
      <c r="K29" s="162">
        <f t="shared" si="9"/>
        <v>0</v>
      </c>
    </row>
    <row r="30" spans="1:11" ht="12.75" customHeight="1">
      <c r="A30" s="152">
        <v>3211</v>
      </c>
      <c r="B30" s="153" t="s">
        <v>49</v>
      </c>
      <c r="C30" s="151">
        <f t="shared" si="8"/>
        <v>18000</v>
      </c>
      <c r="D30" s="151">
        <v>18000</v>
      </c>
      <c r="E30" s="151"/>
      <c r="F30" s="151"/>
      <c r="G30" s="151"/>
      <c r="H30" s="151"/>
      <c r="I30" s="151"/>
      <c r="J30" s="151"/>
      <c r="K30" s="151"/>
    </row>
    <row r="31" spans="1:11" ht="12.75" customHeight="1">
      <c r="A31" s="152">
        <v>3213</v>
      </c>
      <c r="B31" s="153" t="s">
        <v>51</v>
      </c>
      <c r="C31" s="151">
        <f t="shared" si="8"/>
        <v>2000</v>
      </c>
      <c r="D31" s="151">
        <v>2000</v>
      </c>
      <c r="E31" s="151"/>
      <c r="F31" s="151"/>
      <c r="G31" s="151"/>
      <c r="H31" s="151"/>
      <c r="I31" s="151"/>
      <c r="J31" s="151"/>
      <c r="K31" s="151"/>
    </row>
    <row r="32" spans="1:11" ht="12.75" customHeight="1">
      <c r="A32" s="152">
        <v>3214</v>
      </c>
      <c r="B32" s="153" t="s">
        <v>52</v>
      </c>
      <c r="C32" s="151">
        <f t="shared" si="8"/>
        <v>1500</v>
      </c>
      <c r="D32" s="151">
        <v>1500</v>
      </c>
      <c r="E32" s="151"/>
      <c r="F32" s="151"/>
      <c r="G32" s="151"/>
      <c r="H32" s="151"/>
      <c r="I32" s="151"/>
      <c r="J32" s="151"/>
      <c r="K32" s="151"/>
    </row>
    <row r="33" spans="1:11" ht="12.75">
      <c r="A33" s="149">
        <v>322</v>
      </c>
      <c r="B33" s="150" t="s">
        <v>32</v>
      </c>
      <c r="C33" s="162">
        <f t="shared" si="8"/>
        <v>133000</v>
      </c>
      <c r="D33" s="162">
        <f>SUM(D34:D37)</f>
        <v>127000</v>
      </c>
      <c r="E33" s="162">
        <f aca="true" t="shared" si="10" ref="E33:K33">SUM(E34:E37)</f>
        <v>0</v>
      </c>
      <c r="F33" s="162">
        <f t="shared" si="10"/>
        <v>6000</v>
      </c>
      <c r="G33" s="162">
        <f t="shared" si="10"/>
        <v>0</v>
      </c>
      <c r="H33" s="162">
        <f t="shared" si="10"/>
        <v>0</v>
      </c>
      <c r="I33" s="162">
        <f t="shared" si="10"/>
        <v>0</v>
      </c>
      <c r="J33" s="162">
        <f t="shared" si="10"/>
        <v>0</v>
      </c>
      <c r="K33" s="162">
        <f t="shared" si="10"/>
        <v>0</v>
      </c>
    </row>
    <row r="34" spans="1:11" ht="12.75" customHeight="1">
      <c r="A34" s="152">
        <v>3221</v>
      </c>
      <c r="B34" s="153" t="s">
        <v>53</v>
      </c>
      <c r="C34" s="151">
        <f t="shared" si="8"/>
        <v>31000</v>
      </c>
      <c r="D34" s="151">
        <v>25000</v>
      </c>
      <c r="E34" s="151"/>
      <c r="F34" s="151">
        <v>6000</v>
      </c>
      <c r="G34" s="151"/>
      <c r="H34" s="151"/>
      <c r="I34" s="151"/>
      <c r="J34" s="151"/>
      <c r="K34" s="151"/>
    </row>
    <row r="35" spans="1:11" ht="12.75" customHeight="1">
      <c r="A35" s="152">
        <v>3223</v>
      </c>
      <c r="B35" s="153" t="s">
        <v>55</v>
      </c>
      <c r="C35" s="151">
        <f t="shared" si="8"/>
        <v>90000</v>
      </c>
      <c r="D35" s="151">
        <v>90000</v>
      </c>
      <c r="E35" s="151"/>
      <c r="F35" s="151"/>
      <c r="G35" s="151"/>
      <c r="H35" s="151"/>
      <c r="I35" s="151"/>
      <c r="J35" s="151"/>
      <c r="K35" s="151"/>
    </row>
    <row r="36" spans="1:11" ht="12.75" customHeight="1">
      <c r="A36" s="152">
        <v>3225</v>
      </c>
      <c r="B36" s="153" t="s">
        <v>57</v>
      </c>
      <c r="C36" s="151">
        <f t="shared" si="8"/>
        <v>10000</v>
      </c>
      <c r="D36" s="151">
        <v>10000</v>
      </c>
      <c r="E36" s="151"/>
      <c r="F36" s="151"/>
      <c r="G36" s="151"/>
      <c r="H36" s="151"/>
      <c r="I36" s="151"/>
      <c r="J36" s="151"/>
      <c r="K36" s="151"/>
    </row>
    <row r="37" spans="1:11" ht="12.75" customHeight="1">
      <c r="A37" s="152">
        <v>3227</v>
      </c>
      <c r="B37" s="153" t="s">
        <v>58</v>
      </c>
      <c r="C37" s="151">
        <f t="shared" si="8"/>
        <v>2000</v>
      </c>
      <c r="D37" s="151">
        <v>2000</v>
      </c>
      <c r="E37" s="151"/>
      <c r="F37" s="151"/>
      <c r="G37" s="151"/>
      <c r="H37" s="151"/>
      <c r="I37" s="151"/>
      <c r="J37" s="151"/>
      <c r="K37" s="151"/>
    </row>
    <row r="38" spans="1:11" ht="12.75">
      <c r="A38" s="149">
        <v>323</v>
      </c>
      <c r="B38" s="150" t="s">
        <v>33</v>
      </c>
      <c r="C38" s="162">
        <f t="shared" si="8"/>
        <v>72294</v>
      </c>
      <c r="D38" s="162">
        <f aca="true" t="shared" si="11" ref="D38:K38">SUM(D39:D46)</f>
        <v>70794</v>
      </c>
      <c r="E38" s="162">
        <f t="shared" si="11"/>
        <v>1500</v>
      </c>
      <c r="F38" s="162">
        <f t="shared" si="11"/>
        <v>0</v>
      </c>
      <c r="G38" s="162">
        <f t="shared" si="11"/>
        <v>0</v>
      </c>
      <c r="H38" s="162">
        <f t="shared" si="11"/>
        <v>0</v>
      </c>
      <c r="I38" s="162"/>
      <c r="J38" s="162">
        <f t="shared" si="11"/>
        <v>0</v>
      </c>
      <c r="K38" s="162">
        <f t="shared" si="11"/>
        <v>0</v>
      </c>
    </row>
    <row r="39" spans="1:11" ht="12.75" customHeight="1">
      <c r="A39" s="152">
        <v>3231</v>
      </c>
      <c r="B39" s="153" t="s">
        <v>59</v>
      </c>
      <c r="C39" s="151">
        <f t="shared" si="8"/>
        <v>15000</v>
      </c>
      <c r="D39" s="151">
        <v>13500</v>
      </c>
      <c r="E39" s="151">
        <v>1500</v>
      </c>
      <c r="F39" s="151"/>
      <c r="G39" s="151"/>
      <c r="H39" s="151"/>
      <c r="I39" s="151"/>
      <c r="J39" s="151"/>
      <c r="K39" s="151"/>
    </row>
    <row r="40" spans="1:11" ht="12.75" customHeight="1">
      <c r="A40" s="152">
        <v>3233</v>
      </c>
      <c r="B40" s="153" t="s">
        <v>83</v>
      </c>
      <c r="C40" s="151">
        <f t="shared" si="8"/>
        <v>1000</v>
      </c>
      <c r="D40" s="151">
        <v>1000</v>
      </c>
      <c r="E40" s="151"/>
      <c r="F40" s="151"/>
      <c r="G40" s="151"/>
      <c r="H40" s="151"/>
      <c r="I40" s="151"/>
      <c r="J40" s="151"/>
      <c r="K40" s="151"/>
    </row>
    <row r="41" spans="1:11" ht="12.75" customHeight="1">
      <c r="A41" s="152">
        <v>3234</v>
      </c>
      <c r="B41" s="153" t="s">
        <v>61</v>
      </c>
      <c r="C41" s="151">
        <f t="shared" si="8"/>
        <v>22000</v>
      </c>
      <c r="D41" s="151">
        <v>22000</v>
      </c>
      <c r="E41" s="151"/>
      <c r="F41" s="151"/>
      <c r="G41" s="151"/>
      <c r="H41" s="151"/>
      <c r="I41" s="151"/>
      <c r="J41" s="151"/>
      <c r="K41" s="151"/>
    </row>
    <row r="42" spans="1:11" ht="12.75" customHeight="1">
      <c r="A42" s="152">
        <v>3235</v>
      </c>
      <c r="B42" s="153" t="s">
        <v>93</v>
      </c>
      <c r="C42" s="151">
        <f t="shared" si="8"/>
        <v>5600</v>
      </c>
      <c r="D42" s="151">
        <v>5600</v>
      </c>
      <c r="E42" s="151"/>
      <c r="F42" s="151"/>
      <c r="G42" s="151"/>
      <c r="H42" s="151"/>
      <c r="I42" s="151"/>
      <c r="J42" s="151"/>
      <c r="K42" s="151"/>
    </row>
    <row r="43" spans="1:11" ht="12.75" customHeight="1">
      <c r="A43" s="152">
        <v>3236</v>
      </c>
      <c r="B43" s="153" t="s">
        <v>62</v>
      </c>
      <c r="C43" s="151">
        <f t="shared" si="8"/>
        <v>4500</v>
      </c>
      <c r="D43" s="151">
        <v>4500</v>
      </c>
      <c r="E43" s="151"/>
      <c r="F43" s="151"/>
      <c r="G43" s="151"/>
      <c r="H43" s="151"/>
      <c r="I43" s="151"/>
      <c r="J43" s="151"/>
      <c r="K43" s="151"/>
    </row>
    <row r="44" spans="1:11" ht="12.75" customHeight="1">
      <c r="A44" s="152">
        <v>3237</v>
      </c>
      <c r="B44" s="153" t="s">
        <v>63</v>
      </c>
      <c r="C44" s="151">
        <f t="shared" si="8"/>
        <v>4000</v>
      </c>
      <c r="D44" s="151">
        <v>4000</v>
      </c>
      <c r="E44" s="151"/>
      <c r="F44" s="151"/>
      <c r="G44" s="151"/>
      <c r="H44" s="151"/>
      <c r="I44" s="151"/>
      <c r="J44" s="151"/>
      <c r="K44" s="151"/>
    </row>
    <row r="45" spans="1:11" ht="11.25" customHeight="1">
      <c r="A45" s="152">
        <v>3238</v>
      </c>
      <c r="B45" s="153" t="s">
        <v>64</v>
      </c>
      <c r="C45" s="151">
        <f t="shared" si="8"/>
        <v>11000</v>
      </c>
      <c r="D45" s="151">
        <v>11000</v>
      </c>
      <c r="E45" s="151"/>
      <c r="F45" s="151"/>
      <c r="G45" s="151"/>
      <c r="H45" s="151"/>
      <c r="I45" s="151"/>
      <c r="J45" s="151"/>
      <c r="K45" s="151"/>
    </row>
    <row r="46" spans="1:11" ht="12.75" customHeight="1">
      <c r="A46" s="152">
        <v>3239</v>
      </c>
      <c r="B46" s="153" t="s">
        <v>65</v>
      </c>
      <c r="C46" s="151">
        <f t="shared" si="8"/>
        <v>9194</v>
      </c>
      <c r="D46" s="151">
        <v>9194</v>
      </c>
      <c r="E46" s="151"/>
      <c r="F46" s="151"/>
      <c r="G46" s="151"/>
      <c r="H46" s="151"/>
      <c r="I46" s="151"/>
      <c r="J46" s="151"/>
      <c r="K46" s="151"/>
    </row>
    <row r="47" spans="1:11" ht="25.5">
      <c r="A47" s="149">
        <v>324</v>
      </c>
      <c r="B47" s="150" t="s">
        <v>66</v>
      </c>
      <c r="C47" s="162">
        <f t="shared" si="8"/>
        <v>7200</v>
      </c>
      <c r="D47" s="162">
        <f aca="true" t="shared" si="12" ref="D47:K47">D48</f>
        <v>200</v>
      </c>
      <c r="E47" s="162">
        <f t="shared" si="12"/>
        <v>0</v>
      </c>
      <c r="F47" s="162">
        <f t="shared" si="12"/>
        <v>0</v>
      </c>
      <c r="G47" s="162">
        <f t="shared" si="12"/>
        <v>0</v>
      </c>
      <c r="H47" s="162">
        <f t="shared" si="12"/>
        <v>0</v>
      </c>
      <c r="I47" s="162">
        <f>I48</f>
        <v>7000</v>
      </c>
      <c r="J47" s="162">
        <f t="shared" si="12"/>
        <v>0</v>
      </c>
      <c r="K47" s="162">
        <f t="shared" si="12"/>
        <v>0</v>
      </c>
    </row>
    <row r="48" spans="1:11" ht="25.5" customHeight="1">
      <c r="A48" s="152">
        <v>3241</v>
      </c>
      <c r="B48" s="153" t="s">
        <v>67</v>
      </c>
      <c r="C48" s="151">
        <f t="shared" si="8"/>
        <v>7200</v>
      </c>
      <c r="D48" s="151">
        <v>200</v>
      </c>
      <c r="E48" s="151"/>
      <c r="F48" s="151"/>
      <c r="G48" s="151"/>
      <c r="H48" s="151"/>
      <c r="I48" s="151">
        <v>7000</v>
      </c>
      <c r="J48" s="151"/>
      <c r="K48" s="151"/>
    </row>
    <row r="49" spans="1:11" ht="26.25" customHeight="1">
      <c r="A49" s="149">
        <v>329</v>
      </c>
      <c r="B49" s="150" t="s">
        <v>34</v>
      </c>
      <c r="C49" s="162">
        <f t="shared" si="8"/>
        <v>69800</v>
      </c>
      <c r="D49" s="162">
        <f aca="true" t="shared" si="13" ref="D49:K49">SUM(D50:D54)</f>
        <v>9800</v>
      </c>
      <c r="E49" s="162">
        <f t="shared" si="13"/>
        <v>0</v>
      </c>
      <c r="F49" s="162">
        <f t="shared" si="13"/>
        <v>40000</v>
      </c>
      <c r="G49" s="162">
        <f t="shared" si="13"/>
        <v>20000</v>
      </c>
      <c r="H49" s="162">
        <f t="shared" si="13"/>
        <v>0</v>
      </c>
      <c r="I49" s="162">
        <v>0</v>
      </c>
      <c r="J49" s="162">
        <f t="shared" si="13"/>
        <v>0</v>
      </c>
      <c r="K49" s="162">
        <f t="shared" si="13"/>
        <v>0</v>
      </c>
    </row>
    <row r="50" spans="1:11" ht="12.75" customHeight="1">
      <c r="A50" s="152">
        <v>3292</v>
      </c>
      <c r="B50" s="153" t="s">
        <v>68</v>
      </c>
      <c r="C50" s="151">
        <f t="shared" si="8"/>
        <v>0</v>
      </c>
      <c r="D50" s="151"/>
      <c r="E50" s="151"/>
      <c r="F50" s="151"/>
      <c r="G50" s="151"/>
      <c r="H50" s="151"/>
      <c r="I50" s="151"/>
      <c r="J50" s="151"/>
      <c r="K50" s="151"/>
    </row>
    <row r="51" spans="1:11" ht="12.75" customHeight="1">
      <c r="A51" s="152">
        <v>3293</v>
      </c>
      <c r="B51" s="153" t="s">
        <v>69</v>
      </c>
      <c r="C51" s="151">
        <f t="shared" si="8"/>
        <v>500</v>
      </c>
      <c r="D51" s="151">
        <v>500</v>
      </c>
      <c r="E51" s="151"/>
      <c r="F51" s="151"/>
      <c r="G51" s="151"/>
      <c r="H51" s="151"/>
      <c r="I51" s="151"/>
      <c r="J51" s="151"/>
      <c r="K51" s="151"/>
    </row>
    <row r="52" spans="1:11" ht="12.75" customHeight="1">
      <c r="A52" s="152">
        <v>3294</v>
      </c>
      <c r="B52" s="153" t="s">
        <v>70</v>
      </c>
      <c r="C52" s="151">
        <f t="shared" si="8"/>
        <v>1000</v>
      </c>
      <c r="D52" s="151">
        <v>1000</v>
      </c>
      <c r="E52" s="151"/>
      <c r="F52" s="151"/>
      <c r="G52" s="151"/>
      <c r="H52" s="151"/>
      <c r="I52" s="151"/>
      <c r="J52" s="151"/>
      <c r="K52" s="151"/>
    </row>
    <row r="53" spans="1:11" ht="12.75" customHeight="1">
      <c r="A53" s="152">
        <v>3295</v>
      </c>
      <c r="B53" s="153" t="s">
        <v>71</v>
      </c>
      <c r="C53" s="151">
        <f t="shared" si="8"/>
        <v>200</v>
      </c>
      <c r="D53" s="151">
        <v>200</v>
      </c>
      <c r="E53" s="151"/>
      <c r="F53" s="151"/>
      <c r="G53" s="151"/>
      <c r="H53" s="151"/>
      <c r="I53" s="151"/>
      <c r="J53" s="151"/>
      <c r="K53" s="151"/>
    </row>
    <row r="54" spans="1:11" ht="12.75" customHeight="1">
      <c r="A54" s="152">
        <v>3299</v>
      </c>
      <c r="B54" s="153" t="s">
        <v>34</v>
      </c>
      <c r="C54" s="151">
        <f t="shared" si="8"/>
        <v>68100</v>
      </c>
      <c r="D54" s="151">
        <v>8100</v>
      </c>
      <c r="E54" s="151"/>
      <c r="F54" s="151">
        <v>40000</v>
      </c>
      <c r="G54" s="151">
        <v>20000</v>
      </c>
      <c r="H54" s="151"/>
      <c r="I54" s="151"/>
      <c r="J54" s="151"/>
      <c r="K54" s="151"/>
    </row>
    <row r="55" spans="1:11" s="12" customFormat="1" ht="12.75">
      <c r="A55" s="146">
        <v>34</v>
      </c>
      <c r="B55" s="147" t="s">
        <v>35</v>
      </c>
      <c r="C55" s="148">
        <f t="shared" si="8"/>
        <v>4050</v>
      </c>
      <c r="D55" s="148">
        <f>D56</f>
        <v>4050</v>
      </c>
      <c r="E55" s="148">
        <f>E56</f>
        <v>0</v>
      </c>
      <c r="F55" s="148">
        <f>F56</f>
        <v>0</v>
      </c>
      <c r="G55" s="148">
        <f>G56</f>
        <v>0</v>
      </c>
      <c r="H55" s="148">
        <f>H56</f>
        <v>0</v>
      </c>
      <c r="I55" s="148">
        <v>0</v>
      </c>
      <c r="J55" s="148">
        <v>4050</v>
      </c>
      <c r="K55" s="148">
        <f>J55</f>
        <v>4050</v>
      </c>
    </row>
    <row r="56" spans="1:11" ht="12.75" customHeight="1">
      <c r="A56" s="149">
        <v>343</v>
      </c>
      <c r="B56" s="150" t="s">
        <v>36</v>
      </c>
      <c r="C56" s="162">
        <f t="shared" si="8"/>
        <v>4050</v>
      </c>
      <c r="D56" s="162">
        <f>D57+D58</f>
        <v>4050</v>
      </c>
      <c r="E56" s="162">
        <f>E57</f>
        <v>0</v>
      </c>
      <c r="F56" s="162">
        <f>F57</f>
        <v>0</v>
      </c>
      <c r="G56" s="162">
        <f>G57</f>
        <v>0</v>
      </c>
      <c r="H56" s="162">
        <f>H57</f>
        <v>0</v>
      </c>
      <c r="I56" s="162">
        <v>0</v>
      </c>
      <c r="J56" s="162">
        <f>J57+J58</f>
        <v>0</v>
      </c>
      <c r="K56" s="162">
        <f>K57+K58</f>
        <v>0</v>
      </c>
    </row>
    <row r="57" spans="1:11" ht="12.75" customHeight="1">
      <c r="A57" s="152">
        <v>3431</v>
      </c>
      <c r="B57" s="153" t="s">
        <v>72</v>
      </c>
      <c r="C57" s="151">
        <f t="shared" si="8"/>
        <v>4000</v>
      </c>
      <c r="D57" s="151">
        <v>4000</v>
      </c>
      <c r="E57" s="151"/>
      <c r="F57" s="151"/>
      <c r="G57" s="151"/>
      <c r="H57" s="151"/>
      <c r="I57" s="151"/>
      <c r="J57" s="151"/>
      <c r="K57" s="151"/>
    </row>
    <row r="58" spans="1:11" ht="12.75" customHeight="1">
      <c r="A58" s="152">
        <v>3433</v>
      </c>
      <c r="B58" s="153" t="s">
        <v>108</v>
      </c>
      <c r="C58" s="151">
        <f t="shared" si="8"/>
        <v>50</v>
      </c>
      <c r="D58" s="151">
        <v>50</v>
      </c>
      <c r="E58" s="151"/>
      <c r="F58" s="151"/>
      <c r="G58" s="151"/>
      <c r="H58" s="151"/>
      <c r="I58" s="151"/>
      <c r="J58" s="151"/>
      <c r="K58" s="151"/>
    </row>
    <row r="59" spans="1:11" s="12" customFormat="1" ht="12.75">
      <c r="A59" s="238" t="s">
        <v>111</v>
      </c>
      <c r="B59" s="239"/>
      <c r="C59" s="142">
        <f>SUM(D59:I59)</f>
        <v>34713</v>
      </c>
      <c r="D59" s="142">
        <f>D60</f>
        <v>34713</v>
      </c>
      <c r="E59" s="142">
        <f aca="true" t="shared" si="14" ref="E59:K60">E60</f>
        <v>0</v>
      </c>
      <c r="F59" s="142">
        <f t="shared" si="14"/>
        <v>0</v>
      </c>
      <c r="G59" s="142">
        <f t="shared" si="14"/>
        <v>0</v>
      </c>
      <c r="H59" s="142">
        <f t="shared" si="14"/>
        <v>0</v>
      </c>
      <c r="I59" s="142">
        <f t="shared" si="14"/>
        <v>0</v>
      </c>
      <c r="J59" s="142">
        <f t="shared" si="14"/>
        <v>34713</v>
      </c>
      <c r="K59" s="142">
        <f t="shared" si="14"/>
        <v>34713</v>
      </c>
    </row>
    <row r="60" spans="1:11" s="12" customFormat="1" ht="12.75">
      <c r="A60" s="143">
        <v>3</v>
      </c>
      <c r="B60" s="144" t="s">
        <v>25</v>
      </c>
      <c r="C60" s="145">
        <f aca="true" t="shared" si="15" ref="C60:C66">SUM(D60:I60)</f>
        <v>34713</v>
      </c>
      <c r="D60" s="145">
        <f>D61</f>
        <v>34713</v>
      </c>
      <c r="E60" s="145">
        <f t="shared" si="14"/>
        <v>0</v>
      </c>
      <c r="F60" s="145">
        <f t="shared" si="14"/>
        <v>0</v>
      </c>
      <c r="G60" s="145">
        <f t="shared" si="14"/>
        <v>0</v>
      </c>
      <c r="H60" s="145">
        <f t="shared" si="14"/>
        <v>0</v>
      </c>
      <c r="I60" s="145">
        <f t="shared" si="14"/>
        <v>0</v>
      </c>
      <c r="J60" s="145">
        <f t="shared" si="14"/>
        <v>34713</v>
      </c>
      <c r="K60" s="145">
        <f t="shared" si="14"/>
        <v>34713</v>
      </c>
    </row>
    <row r="61" spans="1:11" s="12" customFormat="1" ht="12.75">
      <c r="A61" s="146">
        <v>32</v>
      </c>
      <c r="B61" s="147" t="s">
        <v>30</v>
      </c>
      <c r="C61" s="148">
        <f t="shared" si="15"/>
        <v>34713</v>
      </c>
      <c r="D61" s="148">
        <f aca="true" t="shared" si="16" ref="D61:I61">D62+D64</f>
        <v>34713</v>
      </c>
      <c r="E61" s="148">
        <f t="shared" si="16"/>
        <v>0</v>
      </c>
      <c r="F61" s="148">
        <f t="shared" si="16"/>
        <v>0</v>
      </c>
      <c r="G61" s="148">
        <f t="shared" si="16"/>
        <v>0</v>
      </c>
      <c r="H61" s="148">
        <f t="shared" si="16"/>
        <v>0</v>
      </c>
      <c r="I61" s="148">
        <f t="shared" si="16"/>
        <v>0</v>
      </c>
      <c r="J61" s="148">
        <v>34713</v>
      </c>
      <c r="K61" s="148">
        <f>J61</f>
        <v>34713</v>
      </c>
    </row>
    <row r="62" spans="1:11" s="12" customFormat="1" ht="12.75" customHeight="1">
      <c r="A62" s="149">
        <v>322</v>
      </c>
      <c r="B62" s="150" t="s">
        <v>32</v>
      </c>
      <c r="C62" s="162">
        <f t="shared" si="15"/>
        <v>14713</v>
      </c>
      <c r="D62" s="162">
        <f>D63</f>
        <v>14713</v>
      </c>
      <c r="E62" s="162">
        <f aca="true" t="shared" si="17" ref="E62:K62">E63</f>
        <v>0</v>
      </c>
      <c r="F62" s="162">
        <f t="shared" si="17"/>
        <v>0</v>
      </c>
      <c r="G62" s="162">
        <f t="shared" si="17"/>
        <v>0</v>
      </c>
      <c r="H62" s="162">
        <f t="shared" si="17"/>
        <v>0</v>
      </c>
      <c r="I62" s="162">
        <f t="shared" si="17"/>
        <v>0</v>
      </c>
      <c r="J62" s="162">
        <f t="shared" si="17"/>
        <v>0</v>
      </c>
      <c r="K62" s="162">
        <f t="shared" si="17"/>
        <v>0</v>
      </c>
    </row>
    <row r="63" spans="1:11" ht="12.75" customHeight="1">
      <c r="A63" s="152">
        <v>3224</v>
      </c>
      <c r="B63" s="153" t="s">
        <v>56</v>
      </c>
      <c r="C63" s="151">
        <f>SUM(D63:I63)</f>
        <v>14713</v>
      </c>
      <c r="D63" s="151">
        <v>14713</v>
      </c>
      <c r="E63" s="151"/>
      <c r="F63" s="151"/>
      <c r="G63" s="151"/>
      <c r="H63" s="151"/>
      <c r="I63" s="151"/>
      <c r="J63" s="151"/>
      <c r="K63" s="151"/>
    </row>
    <row r="64" spans="1:11" s="12" customFormat="1" ht="12.75" customHeight="1">
      <c r="A64" s="149">
        <v>323</v>
      </c>
      <c r="B64" s="150" t="s">
        <v>33</v>
      </c>
      <c r="C64" s="162">
        <f t="shared" si="15"/>
        <v>20000</v>
      </c>
      <c r="D64" s="162">
        <f>D65+D66</f>
        <v>20000</v>
      </c>
      <c r="E64" s="162">
        <f aca="true" t="shared" si="18" ref="E64:J64">E65+E66</f>
        <v>0</v>
      </c>
      <c r="F64" s="162">
        <f t="shared" si="18"/>
        <v>0</v>
      </c>
      <c r="G64" s="162">
        <f t="shared" si="18"/>
        <v>0</v>
      </c>
      <c r="H64" s="162">
        <f t="shared" si="18"/>
        <v>0</v>
      </c>
      <c r="I64" s="162">
        <f t="shared" si="18"/>
        <v>0</v>
      </c>
      <c r="J64" s="162">
        <f t="shared" si="18"/>
        <v>0</v>
      </c>
      <c r="K64" s="162"/>
    </row>
    <row r="65" spans="1:11" ht="12.75" customHeight="1">
      <c r="A65" s="152">
        <v>3232</v>
      </c>
      <c r="B65" s="153" t="s">
        <v>60</v>
      </c>
      <c r="C65" s="151">
        <f t="shared" si="15"/>
        <v>20000</v>
      </c>
      <c r="D65" s="151">
        <v>20000</v>
      </c>
      <c r="E65" s="151"/>
      <c r="F65" s="151"/>
      <c r="G65" s="151"/>
      <c r="H65" s="151"/>
      <c r="I65" s="151"/>
      <c r="J65" s="151"/>
      <c r="K65" s="151"/>
    </row>
    <row r="66" spans="1:11" ht="12.75" customHeight="1">
      <c r="A66" s="152">
        <v>3237</v>
      </c>
      <c r="B66" s="153" t="s">
        <v>63</v>
      </c>
      <c r="C66" s="151">
        <f t="shared" si="15"/>
        <v>0</v>
      </c>
      <c r="D66" s="151"/>
      <c r="E66" s="151"/>
      <c r="F66" s="151"/>
      <c r="G66" s="151"/>
      <c r="H66" s="151"/>
      <c r="I66" s="151"/>
      <c r="J66" s="151"/>
      <c r="K66" s="151"/>
    </row>
    <row r="67" spans="1:11" ht="26.25" customHeight="1">
      <c r="A67" s="246" t="s">
        <v>90</v>
      </c>
      <c r="B67" s="246"/>
      <c r="C67" s="157">
        <f>SUM(D67:I67)</f>
        <v>0</v>
      </c>
      <c r="D67" s="157">
        <f aca="true" t="shared" si="19" ref="D67:K67">D68</f>
        <v>0</v>
      </c>
      <c r="E67" s="157">
        <f t="shared" si="19"/>
        <v>0</v>
      </c>
      <c r="F67" s="157">
        <f t="shared" si="19"/>
        <v>0</v>
      </c>
      <c r="G67" s="157">
        <f t="shared" si="19"/>
        <v>0</v>
      </c>
      <c r="H67" s="157">
        <f t="shared" si="19"/>
        <v>0</v>
      </c>
      <c r="I67" s="157">
        <v>0</v>
      </c>
      <c r="J67" s="157">
        <f t="shared" si="19"/>
        <v>0</v>
      </c>
      <c r="K67" s="157">
        <f t="shared" si="19"/>
        <v>0</v>
      </c>
    </row>
    <row r="68" spans="1:11" ht="26.25" customHeight="1">
      <c r="A68" s="253"/>
      <c r="B68" s="253"/>
      <c r="C68" s="159">
        <f aca="true" t="shared" si="20" ref="C68:C73">SUM(D68:I68)</f>
        <v>0</v>
      </c>
      <c r="D68" s="159">
        <f>'PLAN RASHODA I IZDATAKA'!D69</f>
        <v>0</v>
      </c>
      <c r="E68" s="159">
        <f>'PLAN RASHODA I IZDATAKA'!E69</f>
        <v>0</v>
      </c>
      <c r="F68" s="159">
        <f>'PLAN RASHODA I IZDATAKA'!F69</f>
        <v>0</v>
      </c>
      <c r="G68" s="159">
        <f>'PLAN RASHODA I IZDATAKA'!G69</f>
        <v>0</v>
      </c>
      <c r="H68" s="159">
        <f>'PLAN RASHODA I IZDATAKA'!H69</f>
        <v>0</v>
      </c>
      <c r="I68" s="159">
        <v>0</v>
      </c>
      <c r="J68" s="159">
        <f>'PLAN RASHODA I IZDATAKA'!J69</f>
        <v>0</v>
      </c>
      <c r="K68" s="159">
        <f>'PLAN RASHODA I IZDATAKA'!K69</f>
        <v>0</v>
      </c>
    </row>
    <row r="69" spans="1:11" ht="25.5">
      <c r="A69" s="143">
        <v>4</v>
      </c>
      <c r="B69" s="160" t="s">
        <v>38</v>
      </c>
      <c r="C69" s="161">
        <f t="shared" si="20"/>
        <v>0</v>
      </c>
      <c r="D69" s="161">
        <f aca="true" t="shared" si="21" ref="D69:K69">D70</f>
        <v>0</v>
      </c>
      <c r="E69" s="161">
        <f t="shared" si="21"/>
        <v>0</v>
      </c>
      <c r="F69" s="161">
        <f t="shared" si="21"/>
        <v>0</v>
      </c>
      <c r="G69" s="161">
        <f t="shared" si="21"/>
        <v>0</v>
      </c>
      <c r="H69" s="161">
        <f t="shared" si="21"/>
        <v>0</v>
      </c>
      <c r="I69" s="161">
        <v>0</v>
      </c>
      <c r="J69" s="161">
        <f t="shared" si="21"/>
        <v>0</v>
      </c>
      <c r="K69" s="161">
        <f t="shared" si="21"/>
        <v>0</v>
      </c>
    </row>
    <row r="70" spans="1:11" ht="25.5">
      <c r="A70" s="146">
        <v>45</v>
      </c>
      <c r="B70" s="147" t="s">
        <v>79</v>
      </c>
      <c r="C70" s="148">
        <f t="shared" si="20"/>
        <v>0</v>
      </c>
      <c r="D70" s="148">
        <f aca="true" t="shared" si="22" ref="D70:K70">D71</f>
        <v>0</v>
      </c>
      <c r="E70" s="148">
        <f t="shared" si="22"/>
        <v>0</v>
      </c>
      <c r="F70" s="148">
        <f t="shared" si="22"/>
        <v>0</v>
      </c>
      <c r="G70" s="148">
        <f t="shared" si="22"/>
        <v>0</v>
      </c>
      <c r="H70" s="148">
        <f t="shared" si="22"/>
        <v>0</v>
      </c>
      <c r="I70" s="148">
        <v>0</v>
      </c>
      <c r="J70" s="148">
        <f t="shared" si="22"/>
        <v>0</v>
      </c>
      <c r="K70" s="148">
        <f t="shared" si="22"/>
        <v>0</v>
      </c>
    </row>
    <row r="71" spans="1:11" ht="25.5">
      <c r="A71" s="149">
        <v>451</v>
      </c>
      <c r="B71" s="150" t="s">
        <v>80</v>
      </c>
      <c r="C71" s="162">
        <f t="shared" si="20"/>
        <v>0</v>
      </c>
      <c r="D71" s="162">
        <f aca="true" t="shared" si="23" ref="D71:K71">D72</f>
        <v>0</v>
      </c>
      <c r="E71" s="162">
        <f t="shared" si="23"/>
        <v>0</v>
      </c>
      <c r="F71" s="162">
        <f t="shared" si="23"/>
        <v>0</v>
      </c>
      <c r="G71" s="162">
        <f t="shared" si="23"/>
        <v>0</v>
      </c>
      <c r="H71" s="162">
        <f t="shared" si="23"/>
        <v>0</v>
      </c>
      <c r="I71" s="162">
        <v>0</v>
      </c>
      <c r="J71" s="162">
        <f t="shared" si="23"/>
        <v>0</v>
      </c>
      <c r="K71" s="162">
        <f t="shared" si="23"/>
        <v>0</v>
      </c>
    </row>
    <row r="72" spans="1:11" ht="25.5" customHeight="1">
      <c r="A72" s="152">
        <v>4511</v>
      </c>
      <c r="B72" s="153" t="s">
        <v>80</v>
      </c>
      <c r="C72" s="151">
        <f>SUM(D72:I72)</f>
        <v>0</v>
      </c>
      <c r="D72" s="151"/>
      <c r="E72" s="151"/>
      <c r="F72" s="151"/>
      <c r="G72" s="151"/>
      <c r="H72" s="151"/>
      <c r="I72" s="151"/>
      <c r="J72" s="151"/>
      <c r="K72" s="151"/>
    </row>
    <row r="73" spans="1:11" ht="12.75">
      <c r="A73" s="149"/>
      <c r="B73" s="150"/>
      <c r="C73" s="154">
        <f t="shared" si="20"/>
        <v>0</v>
      </c>
      <c r="D73" s="154"/>
      <c r="E73" s="154"/>
      <c r="F73" s="154"/>
      <c r="G73" s="154"/>
      <c r="H73" s="154"/>
      <c r="I73" s="154">
        <v>0</v>
      </c>
      <c r="J73" s="154"/>
      <c r="K73" s="154"/>
    </row>
    <row r="74" spans="1:11" ht="27" customHeight="1">
      <c r="A74" s="246" t="s">
        <v>87</v>
      </c>
      <c r="B74" s="246"/>
      <c r="C74" s="157">
        <f>SUM(D74:I74)</f>
        <v>210000</v>
      </c>
      <c r="D74" s="157">
        <f aca="true" t="shared" si="24" ref="D74:K75">D75</f>
        <v>0</v>
      </c>
      <c r="E74" s="157">
        <f t="shared" si="24"/>
        <v>0</v>
      </c>
      <c r="F74" s="157">
        <f t="shared" si="24"/>
        <v>110000</v>
      </c>
      <c r="G74" s="157">
        <f t="shared" si="24"/>
        <v>100000</v>
      </c>
      <c r="H74" s="157">
        <f t="shared" si="24"/>
        <v>0</v>
      </c>
      <c r="I74" s="157">
        <v>0</v>
      </c>
      <c r="J74" s="157">
        <f t="shared" si="24"/>
        <v>210000</v>
      </c>
      <c r="K74" s="157">
        <f t="shared" si="24"/>
        <v>210000</v>
      </c>
    </row>
    <row r="75" spans="1:11" s="12" customFormat="1" ht="12.75" customHeight="1">
      <c r="A75" s="164" t="s">
        <v>81</v>
      </c>
      <c r="B75" s="165" t="s">
        <v>84</v>
      </c>
      <c r="C75" s="159">
        <f aca="true" t="shared" si="25" ref="C75:C91">SUM(D75:I75)</f>
        <v>210000</v>
      </c>
      <c r="D75" s="159">
        <f t="shared" si="24"/>
        <v>0</v>
      </c>
      <c r="E75" s="159">
        <f t="shared" si="24"/>
        <v>0</v>
      </c>
      <c r="F75" s="159">
        <f t="shared" si="24"/>
        <v>110000</v>
      </c>
      <c r="G75" s="159">
        <f t="shared" si="24"/>
        <v>100000</v>
      </c>
      <c r="H75" s="159">
        <f t="shared" si="24"/>
        <v>0</v>
      </c>
      <c r="I75" s="159">
        <v>0</v>
      </c>
      <c r="J75" s="159">
        <f t="shared" si="24"/>
        <v>210000</v>
      </c>
      <c r="K75" s="159">
        <f t="shared" si="24"/>
        <v>210000</v>
      </c>
    </row>
    <row r="76" spans="1:11" s="12" customFormat="1" ht="12.75">
      <c r="A76" s="166">
        <v>3</v>
      </c>
      <c r="B76" s="167" t="s">
        <v>25</v>
      </c>
      <c r="C76" s="161">
        <f t="shared" si="25"/>
        <v>210000</v>
      </c>
      <c r="D76" s="161">
        <f aca="true" t="shared" si="26" ref="D76:K76">D77+D89</f>
        <v>0</v>
      </c>
      <c r="E76" s="161">
        <f>E77+E89</f>
        <v>0</v>
      </c>
      <c r="F76" s="161">
        <f t="shared" si="26"/>
        <v>110000</v>
      </c>
      <c r="G76" s="161">
        <f t="shared" si="26"/>
        <v>100000</v>
      </c>
      <c r="H76" s="161">
        <f t="shared" si="26"/>
        <v>0</v>
      </c>
      <c r="I76" s="161">
        <v>0</v>
      </c>
      <c r="J76" s="161">
        <f t="shared" si="26"/>
        <v>210000</v>
      </c>
      <c r="K76" s="161">
        <f t="shared" si="26"/>
        <v>210000</v>
      </c>
    </row>
    <row r="77" spans="1:11" s="12" customFormat="1" ht="12.75">
      <c r="A77" s="168">
        <v>32</v>
      </c>
      <c r="B77" s="169" t="s">
        <v>30</v>
      </c>
      <c r="C77" s="148">
        <f t="shared" si="25"/>
        <v>210000</v>
      </c>
      <c r="D77" s="148">
        <f>D78+D85</f>
        <v>0</v>
      </c>
      <c r="E77" s="148">
        <f>E78+E85</f>
        <v>0</v>
      </c>
      <c r="F77" s="148">
        <f>F78+F85</f>
        <v>110000</v>
      </c>
      <c r="G77" s="148">
        <f>G78+G85</f>
        <v>100000</v>
      </c>
      <c r="H77" s="148">
        <f>H78+H85</f>
        <v>0</v>
      </c>
      <c r="I77" s="148">
        <v>0</v>
      </c>
      <c r="J77" s="148">
        <v>210000</v>
      </c>
      <c r="K77" s="148">
        <f>J77</f>
        <v>210000</v>
      </c>
    </row>
    <row r="78" spans="1:11" ht="12.75">
      <c r="A78" s="170">
        <v>322</v>
      </c>
      <c r="B78" s="171" t="s">
        <v>32</v>
      </c>
      <c r="C78" s="162">
        <f t="shared" si="25"/>
        <v>210000</v>
      </c>
      <c r="D78" s="162">
        <f aca="true" t="shared" si="27" ref="D78:K78">SUM(D79:D84)</f>
        <v>0</v>
      </c>
      <c r="E78" s="162">
        <f t="shared" si="27"/>
        <v>0</v>
      </c>
      <c r="F78" s="162">
        <f t="shared" si="27"/>
        <v>110000</v>
      </c>
      <c r="G78" s="162">
        <f t="shared" si="27"/>
        <v>100000</v>
      </c>
      <c r="H78" s="162">
        <f t="shared" si="27"/>
        <v>0</v>
      </c>
      <c r="I78" s="162">
        <v>0</v>
      </c>
      <c r="J78" s="162">
        <f t="shared" si="27"/>
        <v>0</v>
      </c>
      <c r="K78" s="162">
        <f t="shared" si="27"/>
        <v>0</v>
      </c>
    </row>
    <row r="79" spans="1:11" ht="12.75" customHeight="1">
      <c r="A79" s="152">
        <v>3221</v>
      </c>
      <c r="B79" s="153" t="s">
        <v>53</v>
      </c>
      <c r="C79" s="151">
        <f t="shared" si="25"/>
        <v>0</v>
      </c>
      <c r="D79" s="151">
        <v>0</v>
      </c>
      <c r="E79" s="151"/>
      <c r="F79" s="151"/>
      <c r="G79" s="151"/>
      <c r="H79" s="151"/>
      <c r="I79" s="151"/>
      <c r="J79" s="151"/>
      <c r="K79" s="151"/>
    </row>
    <row r="80" spans="1:11" ht="12.75" customHeight="1">
      <c r="A80" s="152">
        <v>3222</v>
      </c>
      <c r="B80" s="153" t="s">
        <v>54</v>
      </c>
      <c r="C80" s="151">
        <f t="shared" si="25"/>
        <v>210000</v>
      </c>
      <c r="D80" s="151"/>
      <c r="E80" s="151"/>
      <c r="F80" s="151">
        <v>110000</v>
      </c>
      <c r="G80" s="151">
        <v>100000</v>
      </c>
      <c r="H80" s="151"/>
      <c r="I80" s="151"/>
      <c r="J80" s="151"/>
      <c r="K80" s="151"/>
    </row>
    <row r="81" spans="1:11" ht="12.75" customHeight="1">
      <c r="A81" s="152">
        <v>3223</v>
      </c>
      <c r="B81" s="153" t="s">
        <v>55</v>
      </c>
      <c r="C81" s="151">
        <f t="shared" si="25"/>
        <v>0</v>
      </c>
      <c r="D81" s="151">
        <v>0</v>
      </c>
      <c r="E81" s="151"/>
      <c r="F81" s="151"/>
      <c r="G81" s="151"/>
      <c r="H81" s="151"/>
      <c r="I81" s="151"/>
      <c r="J81" s="151"/>
      <c r="K81" s="151"/>
    </row>
    <row r="82" spans="1:11" ht="12.75" customHeight="1">
      <c r="A82" s="152">
        <v>3224</v>
      </c>
      <c r="B82" s="153" t="s">
        <v>56</v>
      </c>
      <c r="C82" s="151">
        <f t="shared" si="25"/>
        <v>0</v>
      </c>
      <c r="D82" s="151">
        <v>0</v>
      </c>
      <c r="E82" s="151"/>
      <c r="F82" s="151"/>
      <c r="G82" s="151"/>
      <c r="H82" s="151"/>
      <c r="I82" s="151"/>
      <c r="J82" s="151"/>
      <c r="K82" s="151"/>
    </row>
    <row r="83" spans="1:11" ht="12.75" customHeight="1">
      <c r="A83" s="152">
        <v>3225</v>
      </c>
      <c r="B83" s="153" t="s">
        <v>57</v>
      </c>
      <c r="C83" s="151">
        <f>SUM(D83:I83)</f>
        <v>0</v>
      </c>
      <c r="D83" s="151">
        <v>0</v>
      </c>
      <c r="E83" s="151"/>
      <c r="F83" s="151"/>
      <c r="G83" s="151"/>
      <c r="H83" s="151"/>
      <c r="I83" s="151"/>
      <c r="J83" s="151"/>
      <c r="K83" s="151"/>
    </row>
    <row r="84" spans="1:11" ht="12.75" customHeight="1">
      <c r="A84" s="152">
        <v>3227</v>
      </c>
      <c r="B84" s="153" t="s">
        <v>58</v>
      </c>
      <c r="C84" s="151">
        <f t="shared" si="25"/>
        <v>0</v>
      </c>
      <c r="D84" s="151">
        <v>0</v>
      </c>
      <c r="E84" s="151"/>
      <c r="F84" s="151"/>
      <c r="G84" s="151"/>
      <c r="H84" s="151"/>
      <c r="I84" s="151"/>
      <c r="J84" s="151"/>
      <c r="K84" s="151"/>
    </row>
    <row r="85" spans="1:11" ht="12.75" customHeight="1">
      <c r="A85" s="170">
        <v>323</v>
      </c>
      <c r="B85" s="171" t="s">
        <v>33</v>
      </c>
      <c r="C85" s="162">
        <f t="shared" si="25"/>
        <v>0</v>
      </c>
      <c r="D85" s="162">
        <f aca="true" t="shared" si="28" ref="D85:K85">SUM(D86:D88)</f>
        <v>0</v>
      </c>
      <c r="E85" s="162">
        <f t="shared" si="28"/>
        <v>0</v>
      </c>
      <c r="F85" s="162">
        <f t="shared" si="28"/>
        <v>0</v>
      </c>
      <c r="G85" s="162">
        <f t="shared" si="28"/>
        <v>0</v>
      </c>
      <c r="H85" s="162">
        <f t="shared" si="28"/>
        <v>0</v>
      </c>
      <c r="I85" s="162">
        <v>0</v>
      </c>
      <c r="J85" s="162">
        <f t="shared" si="28"/>
        <v>0</v>
      </c>
      <c r="K85" s="162">
        <f t="shared" si="28"/>
        <v>0</v>
      </c>
    </row>
    <row r="86" spans="1:11" ht="12.75" customHeight="1">
      <c r="A86" s="152">
        <v>3232</v>
      </c>
      <c r="B86" s="153" t="s">
        <v>60</v>
      </c>
      <c r="C86" s="151">
        <f t="shared" si="25"/>
        <v>0</v>
      </c>
      <c r="D86" s="151"/>
      <c r="E86" s="151"/>
      <c r="F86" s="151"/>
      <c r="G86" s="151"/>
      <c r="H86" s="151"/>
      <c r="I86" s="151"/>
      <c r="J86" s="151"/>
      <c r="K86" s="151"/>
    </row>
    <row r="87" spans="1:11" ht="12.75" customHeight="1">
      <c r="A87" s="152">
        <v>3234</v>
      </c>
      <c r="B87" s="153" t="s">
        <v>61</v>
      </c>
      <c r="C87" s="151">
        <f t="shared" si="25"/>
        <v>0</v>
      </c>
      <c r="D87" s="151"/>
      <c r="E87" s="151"/>
      <c r="F87" s="151"/>
      <c r="G87" s="151"/>
      <c r="H87" s="151"/>
      <c r="I87" s="151"/>
      <c r="J87" s="151"/>
      <c r="K87" s="151"/>
    </row>
    <row r="88" spans="1:11" ht="12.75" customHeight="1">
      <c r="A88" s="152">
        <v>3236</v>
      </c>
      <c r="B88" s="153" t="s">
        <v>62</v>
      </c>
      <c r="C88" s="151">
        <f t="shared" si="25"/>
        <v>0</v>
      </c>
      <c r="D88" s="151"/>
      <c r="E88" s="151"/>
      <c r="F88" s="151"/>
      <c r="G88" s="151"/>
      <c r="H88" s="151"/>
      <c r="I88" s="151"/>
      <c r="J88" s="151"/>
      <c r="K88" s="151"/>
    </row>
    <row r="89" spans="1:11" ht="12.75">
      <c r="A89" s="146">
        <v>34</v>
      </c>
      <c r="B89" s="147" t="s">
        <v>35</v>
      </c>
      <c r="C89" s="148">
        <f t="shared" si="25"/>
        <v>0</v>
      </c>
      <c r="D89" s="148">
        <f aca="true" t="shared" si="29" ref="D89:K89">D90</f>
        <v>0</v>
      </c>
      <c r="E89" s="148">
        <f t="shared" si="29"/>
        <v>0</v>
      </c>
      <c r="F89" s="148">
        <f t="shared" si="29"/>
        <v>0</v>
      </c>
      <c r="G89" s="148">
        <f t="shared" si="29"/>
        <v>0</v>
      </c>
      <c r="H89" s="148">
        <f t="shared" si="29"/>
        <v>0</v>
      </c>
      <c r="I89" s="148">
        <v>0</v>
      </c>
      <c r="J89" s="148">
        <f t="shared" si="29"/>
        <v>0</v>
      </c>
      <c r="K89" s="148">
        <f t="shared" si="29"/>
        <v>0</v>
      </c>
    </row>
    <row r="90" spans="1:11" ht="12.75">
      <c r="A90" s="149">
        <v>343</v>
      </c>
      <c r="B90" s="150" t="s">
        <v>36</v>
      </c>
      <c r="C90" s="162">
        <f t="shared" si="25"/>
        <v>0</v>
      </c>
      <c r="D90" s="162">
        <f aca="true" t="shared" si="30" ref="D90:K90">D91</f>
        <v>0</v>
      </c>
      <c r="E90" s="162">
        <f t="shared" si="30"/>
        <v>0</v>
      </c>
      <c r="F90" s="162">
        <f t="shared" si="30"/>
        <v>0</v>
      </c>
      <c r="G90" s="162">
        <f t="shared" si="30"/>
        <v>0</v>
      </c>
      <c r="H90" s="162">
        <f t="shared" si="30"/>
        <v>0</v>
      </c>
      <c r="I90" s="162">
        <v>0</v>
      </c>
      <c r="J90" s="162">
        <f t="shared" si="30"/>
        <v>0</v>
      </c>
      <c r="K90" s="162">
        <f t="shared" si="30"/>
        <v>0</v>
      </c>
    </row>
    <row r="91" spans="1:11" ht="12.75" customHeight="1">
      <c r="A91" s="152">
        <v>3431</v>
      </c>
      <c r="B91" s="153" t="s">
        <v>72</v>
      </c>
      <c r="C91" s="151">
        <f t="shared" si="25"/>
        <v>0</v>
      </c>
      <c r="D91" s="151"/>
      <c r="E91" s="151"/>
      <c r="F91" s="151"/>
      <c r="G91" s="151"/>
      <c r="H91" s="151"/>
      <c r="I91" s="151"/>
      <c r="J91" s="151">
        <f>C91*100%</f>
        <v>0</v>
      </c>
      <c r="K91" s="151">
        <f>C91*100%</f>
        <v>0</v>
      </c>
    </row>
    <row r="92" spans="1:11" ht="12.75">
      <c r="A92" s="240" t="s">
        <v>89</v>
      </c>
      <c r="B92" s="241"/>
      <c r="C92" s="225">
        <f>SUM(D92:I92)</f>
        <v>0</v>
      </c>
      <c r="D92" s="227">
        <f aca="true" t="shared" si="31" ref="D92:K92">D94</f>
        <v>0</v>
      </c>
      <c r="E92" s="227">
        <f t="shared" si="31"/>
        <v>0</v>
      </c>
      <c r="F92" s="227">
        <f t="shared" si="31"/>
        <v>0</v>
      </c>
      <c r="G92" s="227">
        <f t="shared" si="31"/>
        <v>0</v>
      </c>
      <c r="H92" s="227">
        <f t="shared" si="31"/>
        <v>0</v>
      </c>
      <c r="I92" s="227">
        <f t="shared" si="31"/>
        <v>0</v>
      </c>
      <c r="J92" s="227">
        <f t="shared" si="31"/>
        <v>0</v>
      </c>
      <c r="K92" s="227">
        <f t="shared" si="31"/>
        <v>0</v>
      </c>
    </row>
    <row r="93" spans="1:11" ht="12.75">
      <c r="A93" s="242"/>
      <c r="B93" s="243"/>
      <c r="C93" s="229"/>
      <c r="D93" s="229"/>
      <c r="E93" s="229"/>
      <c r="F93" s="229"/>
      <c r="G93" s="229"/>
      <c r="H93" s="229"/>
      <c r="I93" s="229"/>
      <c r="J93" s="229"/>
      <c r="K93" s="229"/>
    </row>
    <row r="94" spans="1:11" ht="12.75">
      <c r="A94" s="248" t="s">
        <v>95</v>
      </c>
      <c r="B94" s="248"/>
      <c r="C94" s="159">
        <f aca="true" t="shared" si="32" ref="C94:C102">SUM(D94:I94)</f>
        <v>0</v>
      </c>
      <c r="D94" s="159">
        <f>D95</f>
        <v>0</v>
      </c>
      <c r="E94" s="159">
        <f aca="true" t="shared" si="33" ref="E94:K94">E95</f>
        <v>0</v>
      </c>
      <c r="F94" s="159">
        <f t="shared" si="33"/>
        <v>0</v>
      </c>
      <c r="G94" s="159">
        <f t="shared" si="33"/>
        <v>0</v>
      </c>
      <c r="H94" s="159">
        <f t="shared" si="33"/>
        <v>0</v>
      </c>
      <c r="I94" s="159">
        <f t="shared" si="33"/>
        <v>0</v>
      </c>
      <c r="J94" s="159">
        <f t="shared" si="33"/>
        <v>0</v>
      </c>
      <c r="K94" s="159">
        <f t="shared" si="33"/>
        <v>0</v>
      </c>
    </row>
    <row r="95" spans="1:11" ht="12.75">
      <c r="A95" s="166">
        <v>3</v>
      </c>
      <c r="B95" s="167" t="s">
        <v>25</v>
      </c>
      <c r="C95" s="161">
        <f t="shared" si="32"/>
        <v>0</v>
      </c>
      <c r="D95" s="161">
        <f>D96+D100</f>
        <v>0</v>
      </c>
      <c r="E95" s="161">
        <f aca="true" t="shared" si="34" ref="E95:K95">E96+E100</f>
        <v>0</v>
      </c>
      <c r="F95" s="161">
        <f t="shared" si="34"/>
        <v>0</v>
      </c>
      <c r="G95" s="161">
        <f t="shared" si="34"/>
        <v>0</v>
      </c>
      <c r="H95" s="161">
        <f t="shared" si="34"/>
        <v>0</v>
      </c>
      <c r="I95" s="161">
        <f t="shared" si="34"/>
        <v>0</v>
      </c>
      <c r="J95" s="161">
        <f t="shared" si="34"/>
        <v>0</v>
      </c>
      <c r="K95" s="161">
        <f t="shared" si="34"/>
        <v>0</v>
      </c>
    </row>
    <row r="96" spans="1:11" ht="12.75">
      <c r="A96" s="168">
        <v>32</v>
      </c>
      <c r="B96" s="169" t="s">
        <v>30</v>
      </c>
      <c r="C96" s="148">
        <f t="shared" si="32"/>
        <v>0</v>
      </c>
      <c r="D96" s="148">
        <f>D97</f>
        <v>0</v>
      </c>
      <c r="E96" s="148">
        <f aca="true" t="shared" si="35" ref="E96:K96">E97</f>
        <v>0</v>
      </c>
      <c r="F96" s="148">
        <f t="shared" si="35"/>
        <v>0</v>
      </c>
      <c r="G96" s="148">
        <f t="shared" si="35"/>
        <v>0</v>
      </c>
      <c r="H96" s="148">
        <f t="shared" si="35"/>
        <v>0</v>
      </c>
      <c r="I96" s="148">
        <f t="shared" si="35"/>
        <v>0</v>
      </c>
      <c r="J96" s="148">
        <f t="shared" si="35"/>
        <v>0</v>
      </c>
      <c r="K96" s="148">
        <f t="shared" si="35"/>
        <v>0</v>
      </c>
    </row>
    <row r="97" spans="1:11" s="12" customFormat="1" ht="12.75">
      <c r="A97" s="170">
        <v>323</v>
      </c>
      <c r="B97" s="171" t="s">
        <v>33</v>
      </c>
      <c r="C97" s="162">
        <f t="shared" si="32"/>
        <v>0</v>
      </c>
      <c r="D97" s="162">
        <f>D98+D99</f>
        <v>0</v>
      </c>
      <c r="E97" s="162">
        <f aca="true" t="shared" si="36" ref="E97:K97">E98+E99</f>
        <v>0</v>
      </c>
      <c r="F97" s="162">
        <f t="shared" si="36"/>
        <v>0</v>
      </c>
      <c r="G97" s="162">
        <f t="shared" si="36"/>
        <v>0</v>
      </c>
      <c r="H97" s="162">
        <f t="shared" si="36"/>
        <v>0</v>
      </c>
      <c r="I97" s="162">
        <f t="shared" si="36"/>
        <v>0</v>
      </c>
      <c r="J97" s="162">
        <f t="shared" si="36"/>
        <v>0</v>
      </c>
      <c r="K97" s="162">
        <f t="shared" si="36"/>
        <v>0</v>
      </c>
    </row>
    <row r="98" spans="1:11" ht="12.75">
      <c r="A98" s="152">
        <v>3237</v>
      </c>
      <c r="B98" s="153" t="s">
        <v>63</v>
      </c>
      <c r="C98" s="151">
        <f>SUM(D98:I98)</f>
        <v>0</v>
      </c>
      <c r="D98" s="151"/>
      <c r="E98" s="151"/>
      <c r="F98" s="151"/>
      <c r="G98" s="151"/>
      <c r="H98" s="151"/>
      <c r="I98" s="151"/>
      <c r="J98" s="151"/>
      <c r="K98" s="151"/>
    </row>
    <row r="99" spans="1:11" ht="12.75">
      <c r="A99" s="152">
        <v>3239</v>
      </c>
      <c r="B99" s="153" t="s">
        <v>65</v>
      </c>
      <c r="C99" s="151">
        <f t="shared" si="32"/>
        <v>0</v>
      </c>
      <c r="D99" s="151"/>
      <c r="E99" s="151"/>
      <c r="F99" s="151"/>
      <c r="G99" s="151"/>
      <c r="H99" s="151"/>
      <c r="I99" s="151"/>
      <c r="J99" s="151"/>
      <c r="K99" s="151"/>
    </row>
    <row r="100" spans="1:11" ht="12.75">
      <c r="A100" s="168">
        <v>38</v>
      </c>
      <c r="B100" s="169" t="s">
        <v>104</v>
      </c>
      <c r="C100" s="148">
        <f t="shared" si="32"/>
        <v>0</v>
      </c>
      <c r="D100" s="148">
        <f>D101</f>
        <v>0</v>
      </c>
      <c r="E100" s="148">
        <f aca="true" t="shared" si="37" ref="E100:K100">E101</f>
        <v>0</v>
      </c>
      <c r="F100" s="148">
        <f t="shared" si="37"/>
        <v>0</v>
      </c>
      <c r="G100" s="148">
        <f t="shared" si="37"/>
        <v>0</v>
      </c>
      <c r="H100" s="148">
        <f t="shared" si="37"/>
        <v>0</v>
      </c>
      <c r="I100" s="148">
        <f t="shared" si="37"/>
        <v>0</v>
      </c>
      <c r="J100" s="148">
        <f t="shared" si="37"/>
        <v>0</v>
      </c>
      <c r="K100" s="148">
        <f t="shared" si="37"/>
        <v>0</v>
      </c>
    </row>
    <row r="101" spans="1:11" s="12" customFormat="1" ht="12.75">
      <c r="A101" s="149">
        <v>383</v>
      </c>
      <c r="B101" s="150" t="s">
        <v>105</v>
      </c>
      <c r="C101" s="162">
        <f t="shared" si="32"/>
        <v>0</v>
      </c>
      <c r="D101" s="162">
        <f>D102</f>
        <v>0</v>
      </c>
      <c r="E101" s="162">
        <f aca="true" t="shared" si="38" ref="E101:K101">E102</f>
        <v>0</v>
      </c>
      <c r="F101" s="162">
        <f t="shared" si="38"/>
        <v>0</v>
      </c>
      <c r="G101" s="162">
        <f t="shared" si="38"/>
        <v>0</v>
      </c>
      <c r="H101" s="162">
        <f t="shared" si="38"/>
        <v>0</v>
      </c>
      <c r="I101" s="162">
        <f t="shared" si="38"/>
        <v>0</v>
      </c>
      <c r="J101" s="162">
        <f t="shared" si="38"/>
        <v>0</v>
      </c>
      <c r="K101" s="162">
        <f t="shared" si="38"/>
        <v>0</v>
      </c>
    </row>
    <row r="102" spans="1:11" ht="25.5">
      <c r="A102" s="152">
        <v>3831</v>
      </c>
      <c r="B102" s="153" t="s">
        <v>106</v>
      </c>
      <c r="C102" s="151">
        <f t="shared" si="32"/>
        <v>0</v>
      </c>
      <c r="D102" s="151"/>
      <c r="E102" s="151"/>
      <c r="F102" s="151"/>
      <c r="G102" s="151"/>
      <c r="H102" s="151"/>
      <c r="I102" s="151"/>
      <c r="J102" s="151"/>
      <c r="K102" s="151"/>
    </row>
    <row r="103" spans="1:11" ht="12.75">
      <c r="A103" s="237" t="s">
        <v>96</v>
      </c>
      <c r="B103" s="237"/>
      <c r="C103" s="173">
        <f>SUM(D103:I103)</f>
        <v>0</v>
      </c>
      <c r="D103" s="173">
        <f aca="true" t="shared" si="39" ref="D103:K103">D104</f>
        <v>0</v>
      </c>
      <c r="E103" s="173">
        <f t="shared" si="39"/>
        <v>0</v>
      </c>
      <c r="F103" s="173">
        <f t="shared" si="39"/>
        <v>0</v>
      </c>
      <c r="G103" s="173">
        <f t="shared" si="39"/>
        <v>0</v>
      </c>
      <c r="H103" s="173">
        <f t="shared" si="39"/>
        <v>0</v>
      </c>
      <c r="I103" s="173">
        <v>0</v>
      </c>
      <c r="J103" s="173">
        <f t="shared" si="39"/>
        <v>0</v>
      </c>
      <c r="K103" s="173">
        <f t="shared" si="39"/>
        <v>0</v>
      </c>
    </row>
    <row r="104" spans="1:11" ht="12.75">
      <c r="A104" s="166">
        <v>3</v>
      </c>
      <c r="B104" s="167" t="s">
        <v>25</v>
      </c>
      <c r="C104" s="161">
        <f aca="true" t="shared" si="40" ref="C104:C112">SUM(D104:I104)</f>
        <v>0</v>
      </c>
      <c r="D104" s="161">
        <f aca="true" t="shared" si="41" ref="D104:K104">D105</f>
        <v>0</v>
      </c>
      <c r="E104" s="161">
        <f t="shared" si="41"/>
        <v>0</v>
      </c>
      <c r="F104" s="161">
        <f t="shared" si="41"/>
        <v>0</v>
      </c>
      <c r="G104" s="161">
        <f t="shared" si="41"/>
        <v>0</v>
      </c>
      <c r="H104" s="161">
        <f t="shared" si="41"/>
        <v>0</v>
      </c>
      <c r="I104" s="161">
        <v>0</v>
      </c>
      <c r="J104" s="161">
        <f t="shared" si="41"/>
        <v>0</v>
      </c>
      <c r="K104" s="161">
        <f t="shared" si="41"/>
        <v>0</v>
      </c>
    </row>
    <row r="105" spans="1:11" ht="12.75">
      <c r="A105" s="168">
        <v>32</v>
      </c>
      <c r="B105" s="169" t="s">
        <v>30</v>
      </c>
      <c r="C105" s="148">
        <f t="shared" si="40"/>
        <v>0</v>
      </c>
      <c r="D105" s="148">
        <f>D106+D108+D111</f>
        <v>0</v>
      </c>
      <c r="E105" s="148">
        <f aca="true" t="shared" si="42" ref="E105:K105">E106+E108+E111</f>
        <v>0</v>
      </c>
      <c r="F105" s="148">
        <f t="shared" si="42"/>
        <v>0</v>
      </c>
      <c r="G105" s="148">
        <f t="shared" si="42"/>
        <v>0</v>
      </c>
      <c r="H105" s="148">
        <f t="shared" si="42"/>
        <v>0</v>
      </c>
      <c r="I105" s="148">
        <v>0</v>
      </c>
      <c r="J105" s="148">
        <f t="shared" si="42"/>
        <v>0</v>
      </c>
      <c r="K105" s="148">
        <f t="shared" si="42"/>
        <v>0</v>
      </c>
    </row>
    <row r="106" spans="1:11" ht="12.75">
      <c r="A106" s="170">
        <v>322</v>
      </c>
      <c r="B106" s="171" t="s">
        <v>32</v>
      </c>
      <c r="C106" s="162">
        <f t="shared" si="40"/>
        <v>0</v>
      </c>
      <c r="D106" s="162">
        <f>D107</f>
        <v>0</v>
      </c>
      <c r="E106" s="162">
        <f aca="true" t="shared" si="43" ref="E106:K106">E107</f>
        <v>0</v>
      </c>
      <c r="F106" s="162">
        <f t="shared" si="43"/>
        <v>0</v>
      </c>
      <c r="G106" s="162">
        <f t="shared" si="43"/>
        <v>0</v>
      </c>
      <c r="H106" s="162">
        <f t="shared" si="43"/>
        <v>0</v>
      </c>
      <c r="I106" s="162">
        <v>0</v>
      </c>
      <c r="J106" s="162">
        <f t="shared" si="43"/>
        <v>0</v>
      </c>
      <c r="K106" s="162">
        <f t="shared" si="43"/>
        <v>0</v>
      </c>
    </row>
    <row r="107" spans="1:11" ht="12.75">
      <c r="A107" s="152">
        <v>3221</v>
      </c>
      <c r="B107" s="153" t="s">
        <v>53</v>
      </c>
      <c r="C107" s="151">
        <f t="shared" si="40"/>
        <v>0</v>
      </c>
      <c r="D107" s="151"/>
      <c r="E107" s="151"/>
      <c r="F107" s="151"/>
      <c r="G107" s="151"/>
      <c r="H107" s="151"/>
      <c r="I107" s="151"/>
      <c r="J107" s="151"/>
      <c r="K107" s="151"/>
    </row>
    <row r="108" spans="1:12" ht="12.75">
      <c r="A108" s="170">
        <v>323</v>
      </c>
      <c r="B108" s="171" t="s">
        <v>33</v>
      </c>
      <c r="C108" s="162">
        <f t="shared" si="40"/>
        <v>0</v>
      </c>
      <c r="D108" s="162">
        <f>SUM(D109:D110)</f>
        <v>0</v>
      </c>
      <c r="E108" s="162">
        <f aca="true" t="shared" si="44" ref="E108:K108">SUM(E109:E110)</f>
        <v>0</v>
      </c>
      <c r="F108" s="162">
        <f t="shared" si="44"/>
        <v>0</v>
      </c>
      <c r="G108" s="162">
        <f t="shared" si="44"/>
        <v>0</v>
      </c>
      <c r="H108" s="162">
        <f t="shared" si="44"/>
        <v>0</v>
      </c>
      <c r="I108" s="162">
        <v>0</v>
      </c>
      <c r="J108" s="162">
        <f t="shared" si="44"/>
        <v>0</v>
      </c>
      <c r="K108" s="162">
        <f t="shared" si="44"/>
        <v>0</v>
      </c>
      <c r="L108" s="62"/>
    </row>
    <row r="109" spans="1:11" ht="12.75">
      <c r="A109" s="152">
        <v>3237</v>
      </c>
      <c r="B109" s="153" t="s">
        <v>63</v>
      </c>
      <c r="C109" s="151">
        <f t="shared" si="40"/>
        <v>0</v>
      </c>
      <c r="D109" s="151"/>
      <c r="E109" s="151"/>
      <c r="F109" s="151"/>
      <c r="G109" s="151"/>
      <c r="H109" s="151"/>
      <c r="I109" s="151"/>
      <c r="J109" s="151"/>
      <c r="K109" s="151"/>
    </row>
    <row r="110" spans="1:11" ht="12.75">
      <c r="A110" s="152">
        <v>3239</v>
      </c>
      <c r="B110" s="153" t="s">
        <v>65</v>
      </c>
      <c r="C110" s="151">
        <f t="shared" si="40"/>
        <v>0</v>
      </c>
      <c r="D110" s="151"/>
      <c r="E110" s="151"/>
      <c r="F110" s="151"/>
      <c r="G110" s="151"/>
      <c r="H110" s="151"/>
      <c r="I110" s="151"/>
      <c r="J110" s="151"/>
      <c r="K110" s="151"/>
    </row>
    <row r="111" spans="1:11" ht="25.5">
      <c r="A111" s="149">
        <v>329</v>
      </c>
      <c r="B111" s="150" t="s">
        <v>34</v>
      </c>
      <c r="C111" s="162">
        <f t="shared" si="40"/>
        <v>0</v>
      </c>
      <c r="D111" s="162">
        <f>D112</f>
        <v>0</v>
      </c>
      <c r="E111" s="162">
        <f aca="true" t="shared" si="45" ref="E111:K111">E112</f>
        <v>0</v>
      </c>
      <c r="F111" s="162">
        <f t="shared" si="45"/>
        <v>0</v>
      </c>
      <c r="G111" s="162">
        <f t="shared" si="45"/>
        <v>0</v>
      </c>
      <c r="H111" s="162">
        <f t="shared" si="45"/>
        <v>0</v>
      </c>
      <c r="I111" s="162">
        <v>0</v>
      </c>
      <c r="J111" s="162">
        <f t="shared" si="45"/>
        <v>0</v>
      </c>
      <c r="K111" s="162">
        <f t="shared" si="45"/>
        <v>0</v>
      </c>
    </row>
    <row r="112" spans="1:11" ht="12.75">
      <c r="A112" s="152">
        <v>3299</v>
      </c>
      <c r="B112" s="153" t="s">
        <v>34</v>
      </c>
      <c r="C112" s="151">
        <f t="shared" si="40"/>
        <v>0</v>
      </c>
      <c r="D112" s="151"/>
      <c r="E112" s="151"/>
      <c r="F112" s="151"/>
      <c r="G112" s="151"/>
      <c r="H112" s="151"/>
      <c r="I112" s="151"/>
      <c r="J112" s="151"/>
      <c r="K112" s="151"/>
    </row>
    <row r="113" spans="1:11" ht="42.75" customHeight="1">
      <c r="A113" s="235" t="s">
        <v>107</v>
      </c>
      <c r="B113" s="236"/>
      <c r="C113" s="173">
        <f>SUM(D113:K113)</f>
        <v>0</v>
      </c>
      <c r="D113" s="173">
        <f aca="true" t="shared" si="46" ref="D113:K113">D114</f>
        <v>0</v>
      </c>
      <c r="E113" s="173">
        <f t="shared" si="46"/>
        <v>0</v>
      </c>
      <c r="F113" s="173">
        <f t="shared" si="46"/>
        <v>0</v>
      </c>
      <c r="G113" s="173">
        <f t="shared" si="46"/>
        <v>0</v>
      </c>
      <c r="H113" s="173">
        <f t="shared" si="46"/>
        <v>0</v>
      </c>
      <c r="I113" s="173">
        <v>0</v>
      </c>
      <c r="J113" s="173">
        <f t="shared" si="46"/>
        <v>0</v>
      </c>
      <c r="K113" s="173">
        <f t="shared" si="46"/>
        <v>0</v>
      </c>
    </row>
    <row r="114" spans="1:11" ht="12.75" customHeight="1">
      <c r="A114" s="166">
        <v>3</v>
      </c>
      <c r="B114" s="167" t="s">
        <v>25</v>
      </c>
      <c r="C114" s="161">
        <f aca="true" t="shared" si="47" ref="C114:C124">SUM(D114:K114)</f>
        <v>0</v>
      </c>
      <c r="D114" s="161">
        <f aca="true" t="shared" si="48" ref="D114:K114">D115+D121</f>
        <v>0</v>
      </c>
      <c r="E114" s="161">
        <f t="shared" si="48"/>
        <v>0</v>
      </c>
      <c r="F114" s="161">
        <f t="shared" si="48"/>
        <v>0</v>
      </c>
      <c r="G114" s="161">
        <f t="shared" si="48"/>
        <v>0</v>
      </c>
      <c r="H114" s="161">
        <f t="shared" si="48"/>
        <v>0</v>
      </c>
      <c r="I114" s="161">
        <v>0</v>
      </c>
      <c r="J114" s="161">
        <f t="shared" si="48"/>
        <v>0</v>
      </c>
      <c r="K114" s="161">
        <f t="shared" si="48"/>
        <v>0</v>
      </c>
    </row>
    <row r="115" spans="1:11" ht="12.75" customHeight="1">
      <c r="A115" s="146">
        <v>31</v>
      </c>
      <c r="B115" s="147" t="s">
        <v>26</v>
      </c>
      <c r="C115" s="148">
        <f t="shared" si="47"/>
        <v>0</v>
      </c>
      <c r="D115" s="148">
        <v>0</v>
      </c>
      <c r="E115" s="148">
        <f aca="true" t="shared" si="49" ref="E115:K115">E116+E118</f>
        <v>0</v>
      </c>
      <c r="F115" s="148">
        <f t="shared" si="49"/>
        <v>0</v>
      </c>
      <c r="G115" s="148">
        <f t="shared" si="49"/>
        <v>0</v>
      </c>
      <c r="H115" s="148">
        <f>H116+H118</f>
        <v>0</v>
      </c>
      <c r="I115" s="148">
        <v>0</v>
      </c>
      <c r="J115" s="148">
        <f>J116+J118</f>
        <v>0</v>
      </c>
      <c r="K115" s="148">
        <f t="shared" si="49"/>
        <v>0</v>
      </c>
    </row>
    <row r="116" spans="1:11" ht="12.75" customHeight="1">
      <c r="A116" s="149">
        <v>311</v>
      </c>
      <c r="B116" s="150" t="s">
        <v>27</v>
      </c>
      <c r="C116" s="162">
        <f t="shared" si="47"/>
        <v>0</v>
      </c>
      <c r="D116" s="162">
        <v>0</v>
      </c>
      <c r="E116" s="162">
        <f aca="true" t="shared" si="50" ref="E116:K116">E117</f>
        <v>0</v>
      </c>
      <c r="F116" s="162">
        <f t="shared" si="50"/>
        <v>0</v>
      </c>
      <c r="G116" s="162">
        <f t="shared" si="50"/>
        <v>0</v>
      </c>
      <c r="H116" s="162">
        <f t="shared" si="50"/>
        <v>0</v>
      </c>
      <c r="I116" s="162">
        <v>0</v>
      </c>
      <c r="J116" s="162">
        <f t="shared" si="50"/>
        <v>0</v>
      </c>
      <c r="K116" s="162">
        <f t="shared" si="50"/>
        <v>0</v>
      </c>
    </row>
    <row r="117" spans="1:11" ht="12.75" customHeight="1">
      <c r="A117" s="152">
        <v>3111</v>
      </c>
      <c r="B117" s="153" t="s">
        <v>44</v>
      </c>
      <c r="C117" s="151">
        <f t="shared" si="47"/>
        <v>0</v>
      </c>
      <c r="D117" s="151">
        <v>0</v>
      </c>
      <c r="E117" s="151"/>
      <c r="F117" s="151"/>
      <c r="G117" s="151"/>
      <c r="H117" s="151"/>
      <c r="I117" s="151"/>
      <c r="J117" s="151"/>
      <c r="K117" s="151"/>
    </row>
    <row r="118" spans="1:11" ht="12.75" customHeight="1">
      <c r="A118" s="149">
        <v>313</v>
      </c>
      <c r="B118" s="150" t="s">
        <v>29</v>
      </c>
      <c r="C118" s="162">
        <f t="shared" si="47"/>
        <v>0</v>
      </c>
      <c r="D118" s="162">
        <v>0</v>
      </c>
      <c r="E118" s="162">
        <f>SUM(E119:E120)</f>
        <v>0</v>
      </c>
      <c r="F118" s="162">
        <f>SUM(F119:F120)</f>
        <v>0</v>
      </c>
      <c r="G118" s="162">
        <f>SUM(G119:G120)</f>
        <v>0</v>
      </c>
      <c r="H118" s="162">
        <f>SUM(H119:H120)</f>
        <v>0</v>
      </c>
      <c r="I118" s="162">
        <v>0</v>
      </c>
      <c r="J118" s="162">
        <f>SUM(J119:J120)</f>
        <v>0</v>
      </c>
      <c r="K118" s="162">
        <f>SUM(K119:K120)</f>
        <v>0</v>
      </c>
    </row>
    <row r="119" spans="1:11" ht="12.75" customHeight="1">
      <c r="A119" s="152">
        <v>3132</v>
      </c>
      <c r="B119" s="153" t="s">
        <v>47</v>
      </c>
      <c r="C119" s="151">
        <f t="shared" si="47"/>
        <v>0</v>
      </c>
      <c r="D119" s="151">
        <v>0</v>
      </c>
      <c r="E119" s="151"/>
      <c r="F119" s="151"/>
      <c r="G119" s="151"/>
      <c r="H119" s="151"/>
      <c r="I119" s="151"/>
      <c r="J119" s="151"/>
      <c r="K119" s="151"/>
    </row>
    <row r="120" spans="1:11" ht="12.75" customHeight="1">
      <c r="A120" s="152">
        <v>3133</v>
      </c>
      <c r="B120" s="153" t="s">
        <v>48</v>
      </c>
      <c r="C120" s="151">
        <f>SUM(D120:K120)</f>
        <v>0</v>
      </c>
      <c r="D120" s="151">
        <v>0</v>
      </c>
      <c r="E120" s="151"/>
      <c r="F120" s="151"/>
      <c r="G120" s="151"/>
      <c r="H120" s="151"/>
      <c r="I120" s="151"/>
      <c r="J120" s="151"/>
      <c r="K120" s="151"/>
    </row>
    <row r="121" spans="1:11" ht="12.75" customHeight="1">
      <c r="A121" s="146">
        <v>32</v>
      </c>
      <c r="B121" s="147" t="s">
        <v>30</v>
      </c>
      <c r="C121" s="148">
        <f t="shared" si="47"/>
        <v>0</v>
      </c>
      <c r="D121" s="148">
        <f>D122</f>
        <v>0</v>
      </c>
      <c r="E121" s="148">
        <f aca="true" t="shared" si="51" ref="E121:K121">E122</f>
        <v>0</v>
      </c>
      <c r="F121" s="148">
        <f t="shared" si="51"/>
        <v>0</v>
      </c>
      <c r="G121" s="148">
        <f t="shared" si="51"/>
        <v>0</v>
      </c>
      <c r="H121" s="148">
        <f t="shared" si="51"/>
        <v>0</v>
      </c>
      <c r="I121" s="148">
        <v>0</v>
      </c>
      <c r="J121" s="148">
        <f t="shared" si="51"/>
        <v>0</v>
      </c>
      <c r="K121" s="148">
        <f t="shared" si="51"/>
        <v>0</v>
      </c>
    </row>
    <row r="122" spans="1:11" ht="12.75" customHeight="1">
      <c r="A122" s="149">
        <v>321</v>
      </c>
      <c r="B122" s="150" t="s">
        <v>31</v>
      </c>
      <c r="C122" s="162">
        <f t="shared" si="47"/>
        <v>0</v>
      </c>
      <c r="D122" s="162">
        <v>0</v>
      </c>
      <c r="E122" s="162">
        <f aca="true" t="shared" si="52" ref="E122:K122">E124</f>
        <v>0</v>
      </c>
      <c r="F122" s="162">
        <f t="shared" si="52"/>
        <v>0</v>
      </c>
      <c r="G122" s="162">
        <f t="shared" si="52"/>
        <v>0</v>
      </c>
      <c r="H122" s="162">
        <f t="shared" si="52"/>
        <v>0</v>
      </c>
      <c r="I122" s="162">
        <v>0</v>
      </c>
      <c r="J122" s="162">
        <f t="shared" si="52"/>
        <v>0</v>
      </c>
      <c r="K122" s="162">
        <f t="shared" si="52"/>
        <v>0</v>
      </c>
    </row>
    <row r="123" spans="1:11" ht="12.75" customHeight="1">
      <c r="A123" s="152">
        <v>3211</v>
      </c>
      <c r="B123" s="153" t="s">
        <v>49</v>
      </c>
      <c r="C123" s="151">
        <v>0</v>
      </c>
      <c r="D123" s="151">
        <v>0</v>
      </c>
      <c r="E123" s="162"/>
      <c r="F123" s="162"/>
      <c r="G123" s="162"/>
      <c r="H123" s="162"/>
      <c r="I123" s="162"/>
      <c r="J123" s="162"/>
      <c r="K123" s="162"/>
    </row>
    <row r="124" spans="1:11" ht="12.75" customHeight="1">
      <c r="A124" s="152">
        <v>3212</v>
      </c>
      <c r="B124" s="153" t="s">
        <v>50</v>
      </c>
      <c r="C124" s="151">
        <f t="shared" si="47"/>
        <v>0</v>
      </c>
      <c r="D124" s="151">
        <v>0</v>
      </c>
      <c r="E124" s="151"/>
      <c r="F124" s="151"/>
      <c r="G124" s="151"/>
      <c r="H124" s="151"/>
      <c r="I124" s="151"/>
      <c r="J124" s="151"/>
      <c r="K124" s="151"/>
    </row>
    <row r="125" spans="1:11" ht="12.75" customHeight="1">
      <c r="A125" s="249" t="s">
        <v>109</v>
      </c>
      <c r="B125" s="254"/>
      <c r="C125" s="227">
        <f aca="true" t="shared" si="53" ref="C125:C135">D125</f>
        <v>174580</v>
      </c>
      <c r="D125" s="227">
        <f>D127</f>
        <v>174580</v>
      </c>
      <c r="E125" s="225"/>
      <c r="F125" s="225"/>
      <c r="G125" s="225"/>
      <c r="H125" s="225"/>
      <c r="I125" s="225"/>
      <c r="J125" s="227">
        <f>J127</f>
        <v>174580</v>
      </c>
      <c r="K125" s="227">
        <f>K127</f>
        <v>174580</v>
      </c>
    </row>
    <row r="126" spans="1:11" ht="12.75" customHeight="1">
      <c r="A126" s="255"/>
      <c r="B126" s="256"/>
      <c r="C126" s="228"/>
      <c r="D126" s="228"/>
      <c r="E126" s="226"/>
      <c r="F126" s="226"/>
      <c r="G126" s="226"/>
      <c r="H126" s="226"/>
      <c r="I126" s="226"/>
      <c r="J126" s="228"/>
      <c r="K126" s="228"/>
    </row>
    <row r="127" spans="1:11" ht="12.75" customHeight="1">
      <c r="A127" s="191">
        <v>3</v>
      </c>
      <c r="B127" s="192" t="s">
        <v>25</v>
      </c>
      <c r="C127" s="193">
        <f t="shared" si="53"/>
        <v>174580</v>
      </c>
      <c r="D127" s="193">
        <f>D128+D134</f>
        <v>174580</v>
      </c>
      <c r="E127" s="188"/>
      <c r="F127" s="188"/>
      <c r="G127" s="188"/>
      <c r="H127" s="188"/>
      <c r="I127" s="188"/>
      <c r="J127" s="193">
        <f>J128+J134</f>
        <v>174580</v>
      </c>
      <c r="K127" s="193">
        <f>K128+K134</f>
        <v>174580</v>
      </c>
    </row>
    <row r="128" spans="1:11" ht="12.75" customHeight="1">
      <c r="A128" s="186">
        <v>31</v>
      </c>
      <c r="B128" s="187" t="s">
        <v>26</v>
      </c>
      <c r="C128" s="194">
        <f t="shared" si="53"/>
        <v>164080</v>
      </c>
      <c r="D128" s="194">
        <f>D129+D131</f>
        <v>164080</v>
      </c>
      <c r="E128" s="184"/>
      <c r="F128" s="184"/>
      <c r="G128" s="184"/>
      <c r="H128" s="184"/>
      <c r="I128" s="184"/>
      <c r="J128" s="194">
        <v>164080</v>
      </c>
      <c r="K128" s="194">
        <f>J128</f>
        <v>164080</v>
      </c>
    </row>
    <row r="129" spans="1:11" ht="12.75" customHeight="1">
      <c r="A129" s="149">
        <v>311</v>
      </c>
      <c r="B129" s="150" t="s">
        <v>27</v>
      </c>
      <c r="C129" s="162">
        <f t="shared" si="53"/>
        <v>140000</v>
      </c>
      <c r="D129" s="162">
        <v>140000</v>
      </c>
      <c r="E129" s="151"/>
      <c r="F129" s="151"/>
      <c r="G129" s="151"/>
      <c r="H129" s="151"/>
      <c r="I129" s="151"/>
      <c r="J129" s="162">
        <f>J130</f>
        <v>0</v>
      </c>
      <c r="K129" s="162">
        <f>K130</f>
        <v>0</v>
      </c>
    </row>
    <row r="130" spans="1:11" ht="12.75" customHeight="1">
      <c r="A130" s="152">
        <v>3111</v>
      </c>
      <c r="B130" s="153" t="s">
        <v>44</v>
      </c>
      <c r="C130" s="151">
        <f t="shared" si="53"/>
        <v>140000</v>
      </c>
      <c r="D130" s="151">
        <v>140000</v>
      </c>
      <c r="E130" s="151"/>
      <c r="F130" s="151"/>
      <c r="G130" s="151"/>
      <c r="H130" s="151"/>
      <c r="I130" s="151"/>
      <c r="J130" s="151"/>
      <c r="K130" s="151"/>
    </row>
    <row r="131" spans="1:11" ht="12.75" customHeight="1">
      <c r="A131" s="149">
        <v>313</v>
      </c>
      <c r="B131" s="150" t="s">
        <v>29</v>
      </c>
      <c r="C131" s="162">
        <f t="shared" si="53"/>
        <v>24080</v>
      </c>
      <c r="D131" s="162">
        <f>D132+D133</f>
        <v>24080</v>
      </c>
      <c r="E131" s="151"/>
      <c r="F131" s="151"/>
      <c r="G131" s="151"/>
      <c r="H131" s="151"/>
      <c r="I131" s="151"/>
      <c r="J131" s="162">
        <f>J132+J133</f>
        <v>0</v>
      </c>
      <c r="K131" s="162">
        <f>K132+K133</f>
        <v>0</v>
      </c>
    </row>
    <row r="132" spans="1:11" ht="12.75" customHeight="1">
      <c r="A132" s="152">
        <v>3132</v>
      </c>
      <c r="B132" s="153" t="s">
        <v>47</v>
      </c>
      <c r="C132" s="151">
        <f t="shared" si="53"/>
        <v>21700</v>
      </c>
      <c r="D132" s="151">
        <v>21700</v>
      </c>
      <c r="E132" s="151"/>
      <c r="F132" s="151"/>
      <c r="G132" s="151"/>
      <c r="H132" s="151"/>
      <c r="I132" s="151"/>
      <c r="J132" s="151"/>
      <c r="K132" s="151"/>
    </row>
    <row r="133" spans="1:11" ht="12.75" customHeight="1">
      <c r="A133" s="152">
        <v>3133</v>
      </c>
      <c r="B133" s="153" t="s">
        <v>48</v>
      </c>
      <c r="C133" s="151">
        <f t="shared" si="53"/>
        <v>2380</v>
      </c>
      <c r="D133" s="151">
        <v>2380</v>
      </c>
      <c r="E133" s="151"/>
      <c r="F133" s="151"/>
      <c r="G133" s="151"/>
      <c r="H133" s="151"/>
      <c r="I133" s="151"/>
      <c r="J133" s="151"/>
      <c r="K133" s="151"/>
    </row>
    <row r="134" spans="1:11" ht="12.75" customHeight="1">
      <c r="A134" s="189">
        <v>32</v>
      </c>
      <c r="B134" s="190" t="s">
        <v>30</v>
      </c>
      <c r="C134" s="195">
        <f t="shared" si="53"/>
        <v>10500</v>
      </c>
      <c r="D134" s="195">
        <f>D135</f>
        <v>10500</v>
      </c>
      <c r="E134" s="185"/>
      <c r="F134" s="185"/>
      <c r="G134" s="185"/>
      <c r="H134" s="185"/>
      <c r="I134" s="185"/>
      <c r="J134" s="195">
        <v>10500</v>
      </c>
      <c r="K134" s="195">
        <f>J134</f>
        <v>10500</v>
      </c>
    </row>
    <row r="135" spans="1:11" ht="12.75" customHeight="1">
      <c r="A135" s="149">
        <v>321</v>
      </c>
      <c r="B135" s="150" t="s">
        <v>31</v>
      </c>
      <c r="C135" s="151">
        <f t="shared" si="53"/>
        <v>10500</v>
      </c>
      <c r="D135" s="151">
        <f>D136+D137</f>
        <v>10500</v>
      </c>
      <c r="E135" s="151"/>
      <c r="F135" s="151"/>
      <c r="G135" s="151"/>
      <c r="H135" s="151"/>
      <c r="I135" s="151"/>
      <c r="J135" s="151"/>
      <c r="K135" s="151"/>
    </row>
    <row r="136" spans="1:11" ht="12.75" customHeight="1">
      <c r="A136" s="152">
        <v>3211</v>
      </c>
      <c r="B136" s="153" t="s">
        <v>49</v>
      </c>
      <c r="C136" s="151">
        <f>D136</f>
        <v>900</v>
      </c>
      <c r="D136" s="151">
        <v>900</v>
      </c>
      <c r="E136" s="151"/>
      <c r="F136" s="151"/>
      <c r="G136" s="151"/>
      <c r="H136" s="151"/>
      <c r="I136" s="151"/>
      <c r="J136" s="151"/>
      <c r="K136" s="151"/>
    </row>
    <row r="137" spans="1:11" ht="12.75" customHeight="1">
      <c r="A137" s="152">
        <v>3212</v>
      </c>
      <c r="B137" s="153" t="s">
        <v>50</v>
      </c>
      <c r="C137" s="151">
        <f>D137</f>
        <v>9600</v>
      </c>
      <c r="D137" s="151">
        <v>9600</v>
      </c>
      <c r="E137" s="151"/>
      <c r="F137" s="151"/>
      <c r="G137" s="151"/>
      <c r="H137" s="151"/>
      <c r="I137" s="151"/>
      <c r="J137" s="151"/>
      <c r="K137" s="151"/>
    </row>
    <row r="138" spans="1:11" ht="25.5">
      <c r="A138" s="152">
        <v>3241</v>
      </c>
      <c r="B138" s="172" t="s">
        <v>110</v>
      </c>
      <c r="C138" s="151">
        <f>D138</f>
        <v>0</v>
      </c>
      <c r="D138" s="151">
        <v>0</v>
      </c>
      <c r="E138" s="151"/>
      <c r="F138" s="151"/>
      <c r="G138" s="151"/>
      <c r="H138" s="151"/>
      <c r="I138" s="151"/>
      <c r="J138" s="151"/>
      <c r="K138" s="151"/>
    </row>
    <row r="139" spans="1:11" s="196" customFormat="1" ht="11.25" customHeight="1">
      <c r="A139" s="249" t="s">
        <v>115</v>
      </c>
      <c r="B139" s="250"/>
      <c r="C139" s="227">
        <f>D139</f>
        <v>30000</v>
      </c>
      <c r="D139" s="227">
        <f>D141</f>
        <v>30000</v>
      </c>
      <c r="E139" s="225"/>
      <c r="F139" s="225"/>
      <c r="G139" s="225"/>
      <c r="H139" s="225"/>
      <c r="I139" s="225"/>
      <c r="J139" s="227">
        <f>J141</f>
        <v>30000</v>
      </c>
      <c r="K139" s="227">
        <f>K141</f>
        <v>30000</v>
      </c>
    </row>
    <row r="140" spans="1:11" ht="12.75">
      <c r="A140" s="251"/>
      <c r="B140" s="252"/>
      <c r="C140" s="229"/>
      <c r="D140" s="229"/>
      <c r="E140" s="229"/>
      <c r="F140" s="229"/>
      <c r="G140" s="229"/>
      <c r="H140" s="229"/>
      <c r="I140" s="229"/>
      <c r="J140" s="230"/>
      <c r="K140" s="230"/>
    </row>
    <row r="141" spans="1:11" ht="12.75">
      <c r="A141" s="149">
        <v>3</v>
      </c>
      <c r="B141" s="171" t="s">
        <v>84</v>
      </c>
      <c r="C141" s="162">
        <f>D141</f>
        <v>30000</v>
      </c>
      <c r="D141" s="162">
        <f>D142</f>
        <v>30000</v>
      </c>
      <c r="E141" s="151"/>
      <c r="F141" s="151"/>
      <c r="G141" s="151"/>
      <c r="H141" s="151"/>
      <c r="I141" s="151"/>
      <c r="J141" s="162">
        <f aca="true" t="shared" si="54" ref="J141:K143">J142</f>
        <v>30000</v>
      </c>
      <c r="K141" s="162">
        <f t="shared" si="54"/>
        <v>30000</v>
      </c>
    </row>
    <row r="142" spans="1:11" ht="38.25">
      <c r="A142" s="149">
        <v>37</v>
      </c>
      <c r="B142" s="171" t="s">
        <v>112</v>
      </c>
      <c r="C142" s="162">
        <f>D142</f>
        <v>30000</v>
      </c>
      <c r="D142" s="162">
        <f>D143</f>
        <v>30000</v>
      </c>
      <c r="E142" s="151"/>
      <c r="F142" s="151"/>
      <c r="G142" s="151"/>
      <c r="H142" s="151"/>
      <c r="I142" s="151"/>
      <c r="J142" s="162">
        <v>30000</v>
      </c>
      <c r="K142" s="162">
        <f>J142</f>
        <v>30000</v>
      </c>
    </row>
    <row r="143" spans="1:11" ht="25.5">
      <c r="A143" s="149">
        <v>372</v>
      </c>
      <c r="B143" s="171" t="s">
        <v>113</v>
      </c>
      <c r="C143" s="162">
        <f>D143</f>
        <v>30000</v>
      </c>
      <c r="D143" s="162">
        <f>D144</f>
        <v>30000</v>
      </c>
      <c r="E143" s="151"/>
      <c r="F143" s="151"/>
      <c r="G143" s="151"/>
      <c r="H143" s="151"/>
      <c r="I143" s="151"/>
      <c r="J143" s="162">
        <f t="shared" si="54"/>
        <v>0</v>
      </c>
      <c r="K143" s="162">
        <f t="shared" si="54"/>
        <v>0</v>
      </c>
    </row>
    <row r="144" spans="1:11" ht="25.5">
      <c r="A144" s="152">
        <v>3721</v>
      </c>
      <c r="B144" s="172" t="s">
        <v>114</v>
      </c>
      <c r="C144" s="151">
        <f>D144</f>
        <v>30000</v>
      </c>
      <c r="D144" s="151">
        <v>30000</v>
      </c>
      <c r="E144" s="151"/>
      <c r="F144" s="151"/>
      <c r="G144" s="151"/>
      <c r="H144" s="151"/>
      <c r="I144" s="151"/>
      <c r="J144" s="151"/>
      <c r="K144" s="151"/>
    </row>
    <row r="145" spans="1:11" s="12" customFormat="1" ht="12.75" customHeight="1">
      <c r="A145" s="245" t="s">
        <v>99</v>
      </c>
      <c r="B145" s="245"/>
      <c r="C145" s="157">
        <f aca="true" t="shared" si="55" ref="C145:K145">C146+C158</f>
        <v>3709000</v>
      </c>
      <c r="D145" s="157">
        <f t="shared" si="55"/>
        <v>3705000</v>
      </c>
      <c r="E145" s="157">
        <f t="shared" si="55"/>
        <v>0</v>
      </c>
      <c r="F145" s="157">
        <f t="shared" si="55"/>
        <v>0</v>
      </c>
      <c r="G145" s="157">
        <f t="shared" si="55"/>
        <v>0</v>
      </c>
      <c r="H145" s="157">
        <f t="shared" si="55"/>
        <v>4000</v>
      </c>
      <c r="I145" s="157">
        <f t="shared" si="55"/>
        <v>0</v>
      </c>
      <c r="J145" s="157">
        <f t="shared" si="55"/>
        <v>3709000</v>
      </c>
      <c r="K145" s="157">
        <f t="shared" si="55"/>
        <v>3709000</v>
      </c>
    </row>
    <row r="146" spans="1:11" s="12" customFormat="1" ht="12.75" customHeight="1">
      <c r="A146" s="174" t="s">
        <v>100</v>
      </c>
      <c r="B146" s="175"/>
      <c r="C146" s="173">
        <f>C147</f>
        <v>2209000</v>
      </c>
      <c r="D146" s="173">
        <f aca="true" t="shared" si="56" ref="D146:K146">D147</f>
        <v>2205000</v>
      </c>
      <c r="E146" s="173">
        <f t="shared" si="56"/>
        <v>0</v>
      </c>
      <c r="F146" s="173">
        <f t="shared" si="56"/>
        <v>0</v>
      </c>
      <c r="G146" s="173">
        <f t="shared" si="56"/>
        <v>0</v>
      </c>
      <c r="H146" s="173">
        <f t="shared" si="56"/>
        <v>4000</v>
      </c>
      <c r="I146" s="173">
        <v>0</v>
      </c>
      <c r="J146" s="173">
        <f>J147</f>
        <v>2209000</v>
      </c>
      <c r="K146" s="173">
        <f t="shared" si="56"/>
        <v>2209000</v>
      </c>
    </row>
    <row r="147" spans="1:11" s="12" customFormat="1" ht="25.5">
      <c r="A147" s="143">
        <v>4</v>
      </c>
      <c r="B147" s="160" t="s">
        <v>38</v>
      </c>
      <c r="C147" s="161">
        <f>C148</f>
        <v>2209000</v>
      </c>
      <c r="D147" s="161">
        <f>D148</f>
        <v>2205000</v>
      </c>
      <c r="E147" s="161">
        <f aca="true" t="shared" si="57" ref="E147:J147">E148</f>
        <v>0</v>
      </c>
      <c r="F147" s="161">
        <f t="shared" si="57"/>
        <v>0</v>
      </c>
      <c r="G147" s="161">
        <f t="shared" si="57"/>
        <v>0</v>
      </c>
      <c r="H147" s="161">
        <f>H148</f>
        <v>4000</v>
      </c>
      <c r="I147" s="161">
        <v>0</v>
      </c>
      <c r="J147" s="161">
        <f t="shared" si="57"/>
        <v>2209000</v>
      </c>
      <c r="K147" s="161">
        <f>K148</f>
        <v>2209000</v>
      </c>
    </row>
    <row r="148" spans="1:11" s="12" customFormat="1" ht="25.5">
      <c r="A148" s="146">
        <v>42</v>
      </c>
      <c r="B148" s="147" t="s">
        <v>39</v>
      </c>
      <c r="C148" s="148">
        <f>C149+C151+C155</f>
        <v>2209000</v>
      </c>
      <c r="D148" s="148">
        <f>D150+D152+D155</f>
        <v>2205000</v>
      </c>
      <c r="E148" s="148">
        <f>E151+E155</f>
        <v>0</v>
      </c>
      <c r="F148" s="148">
        <f>F151+F155</f>
        <v>0</v>
      </c>
      <c r="G148" s="148">
        <f>G151+G155</f>
        <v>0</v>
      </c>
      <c r="H148" s="148">
        <f>H151+H155</f>
        <v>4000</v>
      </c>
      <c r="I148" s="148">
        <v>0</v>
      </c>
      <c r="J148" s="148">
        <v>2209000</v>
      </c>
      <c r="K148" s="148">
        <f>J148</f>
        <v>2209000</v>
      </c>
    </row>
    <row r="149" spans="1:11" s="12" customFormat="1" ht="12.75">
      <c r="A149" s="146">
        <v>421</v>
      </c>
      <c r="B149" s="147" t="s">
        <v>123</v>
      </c>
      <c r="C149" s="148">
        <f>D149</f>
        <v>2000000</v>
      </c>
      <c r="D149" s="148">
        <f>D150</f>
        <v>2000000</v>
      </c>
      <c r="E149" s="148"/>
      <c r="F149" s="148"/>
      <c r="G149" s="148"/>
      <c r="H149" s="148"/>
      <c r="I149" s="148"/>
      <c r="J149" s="148">
        <f>J150</f>
        <v>0</v>
      </c>
      <c r="K149" s="148">
        <f>K150</f>
        <v>0</v>
      </c>
    </row>
    <row r="150" spans="1:11" s="12" customFormat="1" ht="12.75">
      <c r="A150" s="152">
        <v>4212</v>
      </c>
      <c r="B150" s="153" t="s">
        <v>124</v>
      </c>
      <c r="C150" s="151">
        <f>D150</f>
        <v>2000000</v>
      </c>
      <c r="D150" s="151">
        <v>2000000</v>
      </c>
      <c r="E150" s="162"/>
      <c r="F150" s="162"/>
      <c r="G150" s="162"/>
      <c r="H150" s="162"/>
      <c r="I150" s="162"/>
      <c r="J150" s="151"/>
      <c r="K150" s="151"/>
    </row>
    <row r="151" spans="1:11" ht="12.75">
      <c r="A151" s="186">
        <v>422</v>
      </c>
      <c r="B151" s="187" t="s">
        <v>37</v>
      </c>
      <c r="C151" s="194">
        <f aca="true" t="shared" si="58" ref="C151:C163">SUM(D151:I151)</f>
        <v>204000</v>
      </c>
      <c r="D151" s="194">
        <f>D152+D153+D154</f>
        <v>200000</v>
      </c>
      <c r="E151" s="194">
        <f aca="true" t="shared" si="59" ref="E151:K151">E152+E153+E154</f>
        <v>0</v>
      </c>
      <c r="F151" s="194">
        <f t="shared" si="59"/>
        <v>0</v>
      </c>
      <c r="G151" s="194">
        <f t="shared" si="59"/>
        <v>0</v>
      </c>
      <c r="H151" s="194">
        <f t="shared" si="59"/>
        <v>4000</v>
      </c>
      <c r="I151" s="194">
        <v>0</v>
      </c>
      <c r="J151" s="194">
        <f t="shared" si="59"/>
        <v>0</v>
      </c>
      <c r="K151" s="194">
        <f t="shared" si="59"/>
        <v>0</v>
      </c>
    </row>
    <row r="152" spans="1:11" ht="12.75" customHeight="1">
      <c r="A152" s="152">
        <v>4221</v>
      </c>
      <c r="B152" s="153" t="s">
        <v>73</v>
      </c>
      <c r="C152" s="151">
        <f t="shared" si="58"/>
        <v>200000</v>
      </c>
      <c r="D152" s="151">
        <v>200000</v>
      </c>
      <c r="E152" s="151"/>
      <c r="F152" s="151"/>
      <c r="G152" s="151"/>
      <c r="H152" s="151"/>
      <c r="I152" s="151"/>
      <c r="J152" s="151"/>
      <c r="K152" s="151"/>
    </row>
    <row r="153" spans="1:11" ht="12.75" customHeight="1">
      <c r="A153" s="152">
        <v>4222</v>
      </c>
      <c r="B153" s="153" t="s">
        <v>74</v>
      </c>
      <c r="C153" s="151">
        <f t="shared" si="58"/>
        <v>0</v>
      </c>
      <c r="D153" s="151"/>
      <c r="E153" s="151"/>
      <c r="F153" s="151"/>
      <c r="G153" s="151"/>
      <c r="H153" s="151"/>
      <c r="I153" s="151"/>
      <c r="J153" s="151"/>
      <c r="K153" s="151"/>
    </row>
    <row r="154" spans="1:11" s="12" customFormat="1" ht="12.75" customHeight="1">
      <c r="A154" s="152">
        <v>4227</v>
      </c>
      <c r="B154" s="153" t="s">
        <v>75</v>
      </c>
      <c r="C154" s="151">
        <f t="shared" si="58"/>
        <v>4000</v>
      </c>
      <c r="D154" s="151"/>
      <c r="E154" s="151"/>
      <c r="F154" s="151"/>
      <c r="G154" s="151"/>
      <c r="H154" s="151">
        <v>4000</v>
      </c>
      <c r="I154" s="151"/>
      <c r="J154" s="151"/>
      <c r="K154" s="151"/>
    </row>
    <row r="155" spans="1:11" ht="25.5">
      <c r="A155" s="149">
        <v>424</v>
      </c>
      <c r="B155" s="150" t="s">
        <v>40</v>
      </c>
      <c r="C155" s="162">
        <f t="shared" si="58"/>
        <v>5000</v>
      </c>
      <c r="D155" s="162">
        <f aca="true" t="shared" si="60" ref="D155:K155">D156</f>
        <v>5000</v>
      </c>
      <c r="E155" s="162">
        <f t="shared" si="60"/>
        <v>0</v>
      </c>
      <c r="F155" s="162">
        <f t="shared" si="60"/>
        <v>0</v>
      </c>
      <c r="G155" s="162">
        <f t="shared" si="60"/>
        <v>0</v>
      </c>
      <c r="H155" s="162">
        <f t="shared" si="60"/>
        <v>0</v>
      </c>
      <c r="I155" s="162">
        <v>0</v>
      </c>
      <c r="J155" s="162">
        <f t="shared" si="60"/>
        <v>0</v>
      </c>
      <c r="K155" s="162">
        <f t="shared" si="60"/>
        <v>0</v>
      </c>
    </row>
    <row r="156" spans="1:11" ht="12.75" customHeight="1">
      <c r="A156" s="152">
        <v>4241</v>
      </c>
      <c r="B156" s="153" t="s">
        <v>76</v>
      </c>
      <c r="C156" s="151">
        <f t="shared" si="58"/>
        <v>5000</v>
      </c>
      <c r="D156" s="151">
        <v>5000</v>
      </c>
      <c r="E156" s="151"/>
      <c r="F156" s="151"/>
      <c r="G156" s="151"/>
      <c r="H156" s="151"/>
      <c r="I156" s="151"/>
      <c r="J156" s="151"/>
      <c r="K156" s="151"/>
    </row>
    <row r="157" spans="1:11" ht="12.75">
      <c r="A157" s="152"/>
      <c r="B157" s="153"/>
      <c r="C157" s="151">
        <f t="shared" si="58"/>
        <v>0</v>
      </c>
      <c r="D157" s="151"/>
      <c r="E157" s="151"/>
      <c r="F157" s="151"/>
      <c r="G157" s="151"/>
      <c r="H157" s="151"/>
      <c r="I157" s="151"/>
      <c r="J157" s="151"/>
      <c r="K157" s="151"/>
    </row>
    <row r="158" spans="1:11" s="12" customFormat="1" ht="12.75">
      <c r="A158" s="174" t="s">
        <v>85</v>
      </c>
      <c r="B158" s="175"/>
      <c r="C158" s="173">
        <f t="shared" si="58"/>
        <v>1500000</v>
      </c>
      <c r="D158" s="173">
        <f>'PLAN RASHODA I IZDATAKA'!D159</f>
        <v>1500000</v>
      </c>
      <c r="E158" s="173">
        <f>'PLAN RASHODA I IZDATAKA'!E159</f>
        <v>0</v>
      </c>
      <c r="F158" s="173">
        <f>'PLAN RASHODA I IZDATAKA'!F159</f>
        <v>0</v>
      </c>
      <c r="G158" s="173">
        <f>'PLAN RASHODA I IZDATAKA'!G159</f>
        <v>0</v>
      </c>
      <c r="H158" s="173">
        <f>'PLAN RASHODA I IZDATAKA'!H159</f>
        <v>0</v>
      </c>
      <c r="I158" s="173">
        <v>0</v>
      </c>
      <c r="J158" s="173">
        <f>'PLAN RASHODA I IZDATAKA'!J159</f>
        <v>1500000</v>
      </c>
      <c r="K158" s="173">
        <f>'PLAN RASHODA I IZDATAKA'!K159</f>
        <v>1500000</v>
      </c>
    </row>
    <row r="159" spans="1:11" s="12" customFormat="1" ht="25.5">
      <c r="A159" s="143">
        <v>4</v>
      </c>
      <c r="B159" s="160" t="s">
        <v>38</v>
      </c>
      <c r="C159" s="161">
        <f t="shared" si="58"/>
        <v>1500000</v>
      </c>
      <c r="D159" s="161">
        <f aca="true" t="shared" si="61" ref="D159:K159">D160</f>
        <v>1500000</v>
      </c>
      <c r="E159" s="161">
        <f t="shared" si="61"/>
        <v>0</v>
      </c>
      <c r="F159" s="161">
        <f t="shared" si="61"/>
        <v>0</v>
      </c>
      <c r="G159" s="161">
        <f t="shared" si="61"/>
        <v>0</v>
      </c>
      <c r="H159" s="161">
        <f t="shared" si="61"/>
        <v>0</v>
      </c>
      <c r="I159" s="161">
        <v>0</v>
      </c>
      <c r="J159" s="161">
        <f t="shared" si="61"/>
        <v>1500000</v>
      </c>
      <c r="K159" s="161">
        <f t="shared" si="61"/>
        <v>1500000</v>
      </c>
    </row>
    <row r="160" spans="1:11" s="12" customFormat="1" ht="25.5">
      <c r="A160" s="146">
        <v>45</v>
      </c>
      <c r="B160" s="147" t="s">
        <v>79</v>
      </c>
      <c r="C160" s="148">
        <f t="shared" si="58"/>
        <v>1500000</v>
      </c>
      <c r="D160" s="148">
        <f>D161</f>
        <v>1500000</v>
      </c>
      <c r="E160" s="148">
        <f>E161</f>
        <v>0</v>
      </c>
      <c r="F160" s="148">
        <f>F161</f>
        <v>0</v>
      </c>
      <c r="G160" s="148">
        <f>G161</f>
        <v>0</v>
      </c>
      <c r="H160" s="148">
        <f>H161</f>
        <v>0</v>
      </c>
      <c r="I160" s="148">
        <v>0</v>
      </c>
      <c r="J160" s="148">
        <v>1500000</v>
      </c>
      <c r="K160" s="148">
        <f>J160</f>
        <v>1500000</v>
      </c>
    </row>
    <row r="161" spans="1:11" s="12" customFormat="1" ht="25.5">
      <c r="A161" s="149">
        <v>451</v>
      </c>
      <c r="B161" s="150" t="s">
        <v>80</v>
      </c>
      <c r="C161" s="162">
        <f t="shared" si="58"/>
        <v>1500000</v>
      </c>
      <c r="D161" s="162">
        <f aca="true" t="shared" si="62" ref="D161:K161">D162</f>
        <v>1500000</v>
      </c>
      <c r="E161" s="162">
        <f t="shared" si="62"/>
        <v>0</v>
      </c>
      <c r="F161" s="162">
        <f t="shared" si="62"/>
        <v>0</v>
      </c>
      <c r="G161" s="162">
        <f t="shared" si="62"/>
        <v>0</v>
      </c>
      <c r="H161" s="162">
        <f t="shared" si="62"/>
        <v>0</v>
      </c>
      <c r="I161" s="162">
        <v>0</v>
      </c>
      <c r="J161" s="162">
        <f t="shared" si="62"/>
        <v>0</v>
      </c>
      <c r="K161" s="162">
        <f t="shared" si="62"/>
        <v>0</v>
      </c>
    </row>
    <row r="162" spans="1:11" ht="26.25" customHeight="1">
      <c r="A162" s="152">
        <v>4511</v>
      </c>
      <c r="B162" s="153" t="s">
        <v>80</v>
      </c>
      <c r="C162" s="151">
        <f t="shared" si="58"/>
        <v>1500000</v>
      </c>
      <c r="D162" s="151">
        <v>1500000</v>
      </c>
      <c r="E162" s="151"/>
      <c r="F162" s="151"/>
      <c r="G162" s="151"/>
      <c r="H162" s="151"/>
      <c r="I162" s="151"/>
      <c r="J162" s="151"/>
      <c r="K162" s="151"/>
    </row>
    <row r="163" spans="1:11" ht="12.75" customHeight="1">
      <c r="A163" s="152"/>
      <c r="B163" s="153"/>
      <c r="C163" s="151">
        <f t="shared" si="58"/>
        <v>0</v>
      </c>
      <c r="D163" s="151"/>
      <c r="E163" s="151"/>
      <c r="F163" s="151"/>
      <c r="G163" s="151"/>
      <c r="H163" s="151"/>
      <c r="I163" s="151"/>
      <c r="J163" s="151"/>
      <c r="K163" s="151"/>
    </row>
    <row r="164" spans="1:11" ht="27" customHeight="1">
      <c r="A164" s="246" t="s">
        <v>91</v>
      </c>
      <c r="B164" s="246"/>
      <c r="C164" s="157">
        <f aca="true" t="shared" si="63" ref="C164:C170">SUM(D164:I164)</f>
        <v>350000</v>
      </c>
      <c r="D164" s="157">
        <f aca="true" t="shared" si="64" ref="D164:K164">D165</f>
        <v>350000</v>
      </c>
      <c r="E164" s="157">
        <f t="shared" si="64"/>
        <v>0</v>
      </c>
      <c r="F164" s="157">
        <f t="shared" si="64"/>
        <v>0</v>
      </c>
      <c r="G164" s="157">
        <f t="shared" si="64"/>
        <v>0</v>
      </c>
      <c r="H164" s="157">
        <f t="shared" si="64"/>
        <v>0</v>
      </c>
      <c r="I164" s="157">
        <v>0</v>
      </c>
      <c r="J164" s="157">
        <f t="shared" si="64"/>
        <v>350000</v>
      </c>
      <c r="K164" s="157">
        <f t="shared" si="64"/>
        <v>350000</v>
      </c>
    </row>
    <row r="165" spans="1:11" ht="26.25" customHeight="1">
      <c r="A165" s="234" t="s">
        <v>92</v>
      </c>
      <c r="B165" s="234"/>
      <c r="C165" s="159">
        <f t="shared" si="63"/>
        <v>350000</v>
      </c>
      <c r="D165" s="159">
        <f aca="true" t="shared" si="65" ref="D165:K165">D166</f>
        <v>350000</v>
      </c>
      <c r="E165" s="159">
        <f t="shared" si="65"/>
        <v>0</v>
      </c>
      <c r="F165" s="159">
        <f t="shared" si="65"/>
        <v>0</v>
      </c>
      <c r="G165" s="159">
        <f t="shared" si="65"/>
        <v>0</v>
      </c>
      <c r="H165" s="159">
        <f t="shared" si="65"/>
        <v>0</v>
      </c>
      <c r="I165" s="159">
        <v>0</v>
      </c>
      <c r="J165" s="159">
        <f t="shared" si="65"/>
        <v>350000</v>
      </c>
      <c r="K165" s="159">
        <f t="shared" si="65"/>
        <v>350000</v>
      </c>
    </row>
    <row r="166" spans="1:11" ht="18" customHeight="1">
      <c r="A166" s="176">
        <v>3</v>
      </c>
      <c r="B166" s="167" t="s">
        <v>25</v>
      </c>
      <c r="C166" s="161">
        <f t="shared" si="63"/>
        <v>350000</v>
      </c>
      <c r="D166" s="161">
        <f aca="true" t="shared" si="66" ref="D166:K166">D167</f>
        <v>350000</v>
      </c>
      <c r="E166" s="161">
        <f t="shared" si="66"/>
        <v>0</v>
      </c>
      <c r="F166" s="161">
        <f t="shared" si="66"/>
        <v>0</v>
      </c>
      <c r="G166" s="161">
        <f t="shared" si="66"/>
        <v>0</v>
      </c>
      <c r="H166" s="161">
        <f t="shared" si="66"/>
        <v>0</v>
      </c>
      <c r="I166" s="161">
        <v>0</v>
      </c>
      <c r="J166" s="161">
        <f t="shared" si="66"/>
        <v>350000</v>
      </c>
      <c r="K166" s="161">
        <f t="shared" si="66"/>
        <v>350000</v>
      </c>
    </row>
    <row r="167" spans="1:11" ht="12.75">
      <c r="A167" s="168">
        <v>32</v>
      </c>
      <c r="B167" s="169" t="s">
        <v>30</v>
      </c>
      <c r="C167" s="148">
        <f t="shared" si="63"/>
        <v>350000</v>
      </c>
      <c r="D167" s="148">
        <f>D168</f>
        <v>350000</v>
      </c>
      <c r="E167" s="148">
        <f>E168</f>
        <v>0</v>
      </c>
      <c r="F167" s="148">
        <f>F168</f>
        <v>0</v>
      </c>
      <c r="G167" s="148">
        <f>G168</f>
        <v>0</v>
      </c>
      <c r="H167" s="148">
        <f>H168</f>
        <v>0</v>
      </c>
      <c r="I167" s="148">
        <v>0</v>
      </c>
      <c r="J167" s="148">
        <v>350000</v>
      </c>
      <c r="K167" s="148">
        <f>J167</f>
        <v>350000</v>
      </c>
    </row>
    <row r="168" spans="1:11" ht="12.75">
      <c r="A168" s="170">
        <v>323</v>
      </c>
      <c r="B168" s="171" t="s">
        <v>33</v>
      </c>
      <c r="C168" s="162">
        <f t="shared" si="63"/>
        <v>350000</v>
      </c>
      <c r="D168" s="162">
        <f aca="true" t="shared" si="67" ref="D168:K168">D169</f>
        <v>350000</v>
      </c>
      <c r="E168" s="162">
        <f t="shared" si="67"/>
        <v>0</v>
      </c>
      <c r="F168" s="162">
        <f t="shared" si="67"/>
        <v>0</v>
      </c>
      <c r="G168" s="162">
        <f t="shared" si="67"/>
        <v>0</v>
      </c>
      <c r="H168" s="162">
        <f t="shared" si="67"/>
        <v>0</v>
      </c>
      <c r="I168" s="162">
        <v>0</v>
      </c>
      <c r="J168" s="162">
        <f t="shared" si="67"/>
        <v>0</v>
      </c>
      <c r="K168" s="162">
        <f t="shared" si="67"/>
        <v>0</v>
      </c>
    </row>
    <row r="169" spans="1:11" ht="12.75" customHeight="1">
      <c r="A169" s="152">
        <v>3232</v>
      </c>
      <c r="B169" s="153" t="s">
        <v>60</v>
      </c>
      <c r="C169" s="151">
        <f t="shared" si="63"/>
        <v>350000</v>
      </c>
      <c r="D169" s="151">
        <v>350000</v>
      </c>
      <c r="E169" s="151">
        <v>0</v>
      </c>
      <c r="F169" s="151">
        <v>0</v>
      </c>
      <c r="G169" s="151">
        <v>0</v>
      </c>
      <c r="H169" s="151">
        <v>0</v>
      </c>
      <c r="I169" s="151">
        <v>0</v>
      </c>
      <c r="J169" s="151"/>
      <c r="K169" s="151"/>
    </row>
    <row r="170" spans="1:11" ht="12.75">
      <c r="A170" s="152"/>
      <c r="B170" s="153"/>
      <c r="C170" s="151">
        <f t="shared" si="63"/>
        <v>0</v>
      </c>
      <c r="D170" s="151"/>
      <c r="E170" s="151"/>
      <c r="F170" s="151"/>
      <c r="G170" s="151"/>
      <c r="H170" s="151"/>
      <c r="I170" s="151"/>
      <c r="J170" s="151"/>
      <c r="K170" s="151"/>
    </row>
    <row r="171" spans="1:11" s="12" customFormat="1" ht="12.75">
      <c r="A171" s="244" t="s">
        <v>78</v>
      </c>
      <c r="B171" s="244"/>
      <c r="C171" s="177">
        <f>C6+C25+C67+C74+C93+C113+C125+C139+C145+C164</f>
        <v>9115163</v>
      </c>
      <c r="D171" s="177">
        <f>D6+D25+D67+D74+D92+D113+D125+D139+D145+D164</f>
        <v>4527637</v>
      </c>
      <c r="E171" s="177">
        <f>E6+E25+E67+E74+E92+E145+E164</f>
        <v>4300526</v>
      </c>
      <c r="F171" s="177">
        <f>F6+F25+F67+F74+F92+F145+F164</f>
        <v>156000</v>
      </c>
      <c r="G171" s="177">
        <f>G6+G25+G67+G74+G92+G145+G164</f>
        <v>120000</v>
      </c>
      <c r="H171" s="177">
        <f>H6+H25+H67+H74+H92+H145+H164</f>
        <v>4000</v>
      </c>
      <c r="I171" s="177">
        <f>I25</f>
        <v>7000</v>
      </c>
      <c r="J171" s="177">
        <f>J6+J25+J67+J74+J92+J125+J139+J145+J164</f>
        <v>9115163</v>
      </c>
      <c r="K171" s="177">
        <f>K6+K25+K67+K74+K92+K125+K139+K145+K164</f>
        <v>9115163</v>
      </c>
    </row>
    <row r="172" spans="1:11" ht="12.75">
      <c r="A172" s="86"/>
      <c r="B172" s="15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1:11" ht="12.75">
      <c r="A173" s="87"/>
      <c r="B173" s="15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2.75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2.75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2.75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2.75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2.75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2.75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2.75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2.75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2.75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2.75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2.75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2.75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2.75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2.75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2.75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2.75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2.75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2.75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2.75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2.75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2.75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2.75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2.75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2.75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2.75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2.75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2.75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2.75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2.75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2.75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2.75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2.75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2.75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2.75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2.75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</row>
  </sheetData>
  <sheetProtection/>
  <mergeCells count="45">
    <mergeCell ref="A68:B68"/>
    <mergeCell ref="A125:B126"/>
    <mergeCell ref="K92:K93"/>
    <mergeCell ref="H92:H93"/>
    <mergeCell ref="I92:I93"/>
    <mergeCell ref="F92:F93"/>
    <mergeCell ref="G92:G93"/>
    <mergeCell ref="G125:G126"/>
    <mergeCell ref="C125:C126"/>
    <mergeCell ref="A171:B171"/>
    <mergeCell ref="A6:B6"/>
    <mergeCell ref="A25:B25"/>
    <mergeCell ref="A74:B74"/>
    <mergeCell ref="A26:B26"/>
    <mergeCell ref="A94:B94"/>
    <mergeCell ref="A145:B145"/>
    <mergeCell ref="A164:B164"/>
    <mergeCell ref="A139:B140"/>
    <mergeCell ref="A67:B67"/>
    <mergeCell ref="A1:K1"/>
    <mergeCell ref="A165:B165"/>
    <mergeCell ref="A113:B113"/>
    <mergeCell ref="A103:B103"/>
    <mergeCell ref="A59:B59"/>
    <mergeCell ref="A92:B93"/>
    <mergeCell ref="K139:K140"/>
    <mergeCell ref="K125:K126"/>
    <mergeCell ref="H139:H140"/>
    <mergeCell ref="J92:J93"/>
    <mergeCell ref="D125:D126"/>
    <mergeCell ref="E125:E126"/>
    <mergeCell ref="C92:C93"/>
    <mergeCell ref="D92:D93"/>
    <mergeCell ref="E92:E93"/>
    <mergeCell ref="G139:G140"/>
    <mergeCell ref="C139:C140"/>
    <mergeCell ref="D139:D140"/>
    <mergeCell ref="E139:E140"/>
    <mergeCell ref="H125:H126"/>
    <mergeCell ref="I125:I126"/>
    <mergeCell ref="J125:J126"/>
    <mergeCell ref="I139:I140"/>
    <mergeCell ref="J139:J140"/>
    <mergeCell ref="F125:F126"/>
    <mergeCell ref="F139:F14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Mira</cp:lastModifiedBy>
  <cp:lastPrinted>2016-10-06T06:36:57Z</cp:lastPrinted>
  <dcterms:created xsi:type="dcterms:W3CDTF">2013-09-11T11:00:21Z</dcterms:created>
  <dcterms:modified xsi:type="dcterms:W3CDTF">2016-12-20T12:37:12Z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