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š J.Badalića\AppData\Local\Microsoft\Windows\INetCache\Content.Outlook\LAF4TLO1\"/>
    </mc:Choice>
  </mc:AlternateContent>
  <bookViews>
    <workbookView xWindow="0" yWindow="0" windowWidth="21570" windowHeight="745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8" i="1" l="1"/>
  <c r="D356" i="1"/>
  <c r="D351" i="1" s="1"/>
  <c r="D353" i="1"/>
  <c r="C353" i="1"/>
  <c r="D352" i="1"/>
  <c r="C352" i="1"/>
  <c r="C351" i="1"/>
  <c r="D350" i="1"/>
  <c r="D358" i="1" s="1"/>
  <c r="C350" i="1"/>
  <c r="D348" i="1"/>
  <c r="D346" i="1"/>
  <c r="D345" i="1" s="1"/>
  <c r="D344" i="1" s="1"/>
  <c r="D343" i="1" s="1"/>
  <c r="C346" i="1"/>
  <c r="C345" i="1" s="1"/>
  <c r="C344" i="1" s="1"/>
  <c r="C343" i="1" s="1"/>
  <c r="D341" i="1"/>
  <c r="C341" i="1"/>
  <c r="D338" i="1"/>
  <c r="C338" i="1"/>
  <c r="C337" i="1" s="1"/>
  <c r="C336" i="1" s="1"/>
  <c r="C335" i="1" s="1"/>
  <c r="C348" i="1" s="1"/>
  <c r="D337" i="1"/>
  <c r="D336" i="1" s="1"/>
  <c r="D335" i="1" s="1"/>
  <c r="D331" i="1"/>
  <c r="C331" i="1"/>
  <c r="D330" i="1"/>
  <c r="C330" i="1"/>
  <c r="C329" i="1" s="1"/>
  <c r="D329" i="1"/>
  <c r="D333" i="1" s="1"/>
  <c r="D324" i="1"/>
  <c r="C324" i="1"/>
  <c r="D323" i="1"/>
  <c r="C323" i="1"/>
  <c r="D322" i="1"/>
  <c r="C322" i="1"/>
  <c r="D321" i="1"/>
  <c r="C321" i="1"/>
  <c r="D314" i="1"/>
  <c r="D313" i="1" s="1"/>
  <c r="D312" i="1" s="1"/>
  <c r="D311" i="1" s="1"/>
  <c r="C314" i="1"/>
  <c r="C313" i="1" s="1"/>
  <c r="C312" i="1" s="1"/>
  <c r="C311" i="1" s="1"/>
  <c r="D308" i="1"/>
  <c r="C308" i="1"/>
  <c r="D300" i="1"/>
  <c r="C300" i="1"/>
  <c r="D295" i="1"/>
  <c r="D294" i="1" s="1"/>
  <c r="D293" i="1" s="1"/>
  <c r="D292" i="1" s="1"/>
  <c r="C295" i="1"/>
  <c r="D288" i="1"/>
  <c r="D283" i="1"/>
  <c r="D282" i="1" s="1"/>
  <c r="D281" i="1" s="1"/>
  <c r="D280" i="1" s="1"/>
  <c r="C283" i="1"/>
  <c r="C282" i="1" s="1"/>
  <c r="C281" i="1" s="1"/>
  <c r="C280" i="1" s="1"/>
  <c r="D277" i="1"/>
  <c r="C277" i="1"/>
  <c r="D276" i="1"/>
  <c r="C276" i="1"/>
  <c r="D269" i="1"/>
  <c r="C269" i="1"/>
  <c r="C252" i="1" s="1"/>
  <c r="C251" i="1" s="1"/>
  <c r="C250" i="1" s="1"/>
  <c r="D259" i="1"/>
  <c r="D252" i="1" s="1"/>
  <c r="D251" i="1" s="1"/>
  <c r="D250" i="1" s="1"/>
  <c r="C259" i="1"/>
  <c r="D257" i="1"/>
  <c r="C257" i="1"/>
  <c r="D253" i="1"/>
  <c r="C253" i="1"/>
  <c r="D246" i="1"/>
  <c r="C246" i="1"/>
  <c r="D245" i="1"/>
  <c r="C245" i="1"/>
  <c r="D244" i="1"/>
  <c r="C244" i="1"/>
  <c r="D243" i="1"/>
  <c r="C243" i="1"/>
  <c r="D241" i="1"/>
  <c r="C241" i="1"/>
  <c r="D239" i="1"/>
  <c r="D238" i="1" s="1"/>
  <c r="D237" i="1" s="1"/>
  <c r="C239" i="1"/>
  <c r="C238" i="1" s="1"/>
  <c r="C237" i="1" s="1"/>
  <c r="C236" i="1" s="1"/>
  <c r="D234" i="1"/>
  <c r="C234" i="1"/>
  <c r="C233" i="1" s="1"/>
  <c r="C232" i="1" s="1"/>
  <c r="C231" i="1" s="1"/>
  <c r="D233" i="1"/>
  <c r="D232" i="1" s="1"/>
  <c r="D231" i="1" s="1"/>
  <c r="D229" i="1"/>
  <c r="C229" i="1"/>
  <c r="D228" i="1"/>
  <c r="C228" i="1"/>
  <c r="C227" i="1" s="1"/>
  <c r="C226" i="1" s="1"/>
  <c r="D227" i="1"/>
  <c r="D226" i="1"/>
  <c r="D224" i="1"/>
  <c r="D223" i="1" s="1"/>
  <c r="C224" i="1"/>
  <c r="C223" i="1" s="1"/>
  <c r="D220" i="1"/>
  <c r="C220" i="1"/>
  <c r="D218" i="1"/>
  <c r="C218" i="1"/>
  <c r="D216" i="1"/>
  <c r="C216" i="1"/>
  <c r="C215" i="1" s="1"/>
  <c r="D215" i="1"/>
  <c r="D212" i="1"/>
  <c r="D205" i="1" s="1"/>
  <c r="D204" i="1" s="1"/>
  <c r="D203" i="1" s="1"/>
  <c r="C212" i="1"/>
  <c r="C205" i="1" s="1"/>
  <c r="D210" i="1"/>
  <c r="C210" i="1"/>
  <c r="D206" i="1"/>
  <c r="C206" i="1"/>
  <c r="D201" i="1"/>
  <c r="D200" i="1" s="1"/>
  <c r="D199" i="1" s="1"/>
  <c r="C201" i="1"/>
  <c r="C200" i="1" s="1"/>
  <c r="C199" i="1" s="1"/>
  <c r="D197" i="1"/>
  <c r="D196" i="1"/>
  <c r="D194" i="1"/>
  <c r="C194" i="1"/>
  <c r="D190" i="1"/>
  <c r="C190" i="1"/>
  <c r="D186" i="1"/>
  <c r="D185" i="1" s="1"/>
  <c r="C186" i="1"/>
  <c r="C185" i="1" s="1"/>
  <c r="C184" i="1" s="1"/>
  <c r="C183" i="1" s="1"/>
  <c r="D175" i="1"/>
  <c r="C175" i="1"/>
  <c r="C174" i="1" s="1"/>
  <c r="C173" i="1" s="1"/>
  <c r="C172" i="1" s="1"/>
  <c r="C171" i="1" s="1"/>
  <c r="D174" i="1"/>
  <c r="D173" i="1" s="1"/>
  <c r="D172" i="1" s="1"/>
  <c r="D171" i="1" s="1"/>
  <c r="D169" i="1"/>
  <c r="C169" i="1"/>
  <c r="D168" i="1"/>
  <c r="D167" i="1" s="1"/>
  <c r="D166" i="1" s="1"/>
  <c r="C168" i="1"/>
  <c r="C167" i="1"/>
  <c r="C166" i="1" s="1"/>
  <c r="D164" i="1"/>
  <c r="D163" i="1"/>
  <c r="C163" i="1"/>
  <c r="D161" i="1"/>
  <c r="D160" i="1" s="1"/>
  <c r="D159" i="1" s="1"/>
  <c r="D158" i="1" s="1"/>
  <c r="D157" i="1" s="1"/>
  <c r="C161" i="1"/>
  <c r="C160" i="1"/>
  <c r="C159" i="1"/>
  <c r="C158" i="1" s="1"/>
  <c r="C157" i="1" s="1"/>
  <c r="D154" i="1"/>
  <c r="C154" i="1"/>
  <c r="D153" i="1"/>
  <c r="C153" i="1"/>
  <c r="D151" i="1"/>
  <c r="C151" i="1"/>
  <c r="D149" i="1"/>
  <c r="C149" i="1"/>
  <c r="D147" i="1"/>
  <c r="C147" i="1"/>
  <c r="D142" i="1"/>
  <c r="C142" i="1"/>
  <c r="D141" i="1"/>
  <c r="C141" i="1"/>
  <c r="C140" i="1" s="1"/>
  <c r="C139" i="1" s="1"/>
  <c r="D140" i="1"/>
  <c r="D139" i="1" s="1"/>
  <c r="D136" i="1"/>
  <c r="C136" i="1"/>
  <c r="D135" i="1"/>
  <c r="C135" i="1"/>
  <c r="D134" i="1"/>
  <c r="C134" i="1"/>
  <c r="C133" i="1" s="1"/>
  <c r="D133" i="1"/>
  <c r="D131" i="1"/>
  <c r="D129" i="1" s="1"/>
  <c r="D128" i="1" s="1"/>
  <c r="C131" i="1"/>
  <c r="C129" i="1"/>
  <c r="C128" i="1"/>
  <c r="D127" i="1"/>
  <c r="D126" i="1" s="1"/>
  <c r="C127" i="1"/>
  <c r="C126" i="1"/>
  <c r="D121" i="1"/>
  <c r="D120" i="1" s="1"/>
  <c r="D119" i="1" s="1"/>
  <c r="C121" i="1"/>
  <c r="C120" i="1"/>
  <c r="C119" i="1"/>
  <c r="D118" i="1"/>
  <c r="C118" i="1"/>
  <c r="D116" i="1"/>
  <c r="D113" i="1" s="1"/>
  <c r="D112" i="1" s="1"/>
  <c r="D111" i="1" s="1"/>
  <c r="C116" i="1"/>
  <c r="D114" i="1"/>
  <c r="C114" i="1"/>
  <c r="C113" i="1" s="1"/>
  <c r="C112" i="1" s="1"/>
  <c r="C111" i="1" s="1"/>
  <c r="D109" i="1"/>
  <c r="D108" i="1"/>
  <c r="C108" i="1"/>
  <c r="D101" i="1"/>
  <c r="C101" i="1"/>
  <c r="D92" i="1"/>
  <c r="D82" i="1" s="1"/>
  <c r="D81" i="1" s="1"/>
  <c r="D80" i="1" s="1"/>
  <c r="C92" i="1"/>
  <c r="C82" i="1" s="1"/>
  <c r="C81" i="1" s="1"/>
  <c r="C80" i="1" s="1"/>
  <c r="C79" i="1" s="1"/>
  <c r="D87" i="1"/>
  <c r="C87" i="1"/>
  <c r="D83" i="1"/>
  <c r="C83" i="1"/>
  <c r="D73" i="1"/>
  <c r="C73" i="1"/>
  <c r="D72" i="1"/>
  <c r="C72" i="1"/>
  <c r="D71" i="1"/>
  <c r="C71" i="1"/>
  <c r="D70" i="1"/>
  <c r="D69" i="1" s="1"/>
  <c r="C70" i="1"/>
  <c r="C69" i="1"/>
  <c r="D59" i="1"/>
  <c r="D61" i="1" s="1"/>
  <c r="C59" i="1"/>
  <c r="C61" i="1" s="1"/>
  <c r="D54" i="1"/>
  <c r="D57" i="1" s="1"/>
  <c r="C54" i="1"/>
  <c r="C57" i="1" s="1"/>
  <c r="C52" i="1"/>
  <c r="D49" i="1"/>
  <c r="D52" i="1" s="1"/>
  <c r="C49" i="1"/>
  <c r="D45" i="1"/>
  <c r="D47" i="1" s="1"/>
  <c r="C45" i="1"/>
  <c r="C47" i="1" s="1"/>
  <c r="D41" i="1"/>
  <c r="D43" i="1" s="1"/>
  <c r="D38" i="1"/>
  <c r="C38" i="1"/>
  <c r="D33" i="1"/>
  <c r="D36" i="1" s="1"/>
  <c r="C33" i="1"/>
  <c r="C36" i="1" s="1"/>
  <c r="D28" i="1"/>
  <c r="D31" i="1" s="1"/>
  <c r="C28" i="1"/>
  <c r="C31" i="1" s="1"/>
  <c r="D12" i="1"/>
  <c r="C12" i="1"/>
  <c r="D9" i="1"/>
  <c r="D15" i="1" s="1"/>
  <c r="C9" i="1"/>
  <c r="C15" i="1" s="1"/>
  <c r="C62" i="1" l="1"/>
  <c r="C290" i="1"/>
  <c r="D327" i="1"/>
  <c r="D290" i="1"/>
  <c r="D62" i="1"/>
  <c r="D79" i="1"/>
  <c r="C204" i="1"/>
  <c r="C203" i="1" s="1"/>
  <c r="C248" i="1" s="1"/>
  <c r="C327" i="1"/>
  <c r="D236" i="1"/>
  <c r="C294" i="1"/>
  <c r="C293" i="1" s="1"/>
  <c r="C292" i="1" s="1"/>
  <c r="D146" i="1"/>
  <c r="D145" i="1" s="1"/>
  <c r="D144" i="1" s="1"/>
  <c r="D125" i="1" s="1"/>
  <c r="D177" i="1" s="1"/>
  <c r="D184" i="1"/>
  <c r="D183" i="1" s="1"/>
  <c r="D248" i="1" s="1"/>
  <c r="C146" i="1"/>
  <c r="C145" i="1" s="1"/>
  <c r="C144" i="1" s="1"/>
  <c r="C125" i="1" s="1"/>
  <c r="C177" i="1" s="1"/>
  <c r="A19" i="1"/>
</calcChain>
</file>

<file path=xl/sharedStrings.xml><?xml version="1.0" encoding="utf-8"?>
<sst xmlns="http://schemas.openxmlformats.org/spreadsheetml/2006/main" count="363" uniqueCount="179">
  <si>
    <t>OŠ " JOSIPA BADALIĆA</t>
  </si>
  <si>
    <t>GRABERJE IVANIĆKO, ZAGREBAČKA 11</t>
  </si>
  <si>
    <t>OIB: 54154274638</t>
  </si>
  <si>
    <t>REBALANS II FINANCIJSKOG PLANA ZA 2023.G.</t>
  </si>
  <si>
    <t>OPĆI DIO</t>
  </si>
  <si>
    <t>PRIHODI/RASHODI TEKUĆA GODINA</t>
  </si>
  <si>
    <t>Izvorni plan 2023.</t>
  </si>
  <si>
    <t>REBALANS II FP 2023</t>
  </si>
  <si>
    <t>PRIHODI UKUPNO</t>
  </si>
  <si>
    <t>PRIHODI POSLOVANJA</t>
  </si>
  <si>
    <t>PRIHODI OD PRODAJE NEFINANCIJSKE IMOVINE</t>
  </si>
  <si>
    <t>RASHODI UKUPNO</t>
  </si>
  <si>
    <t>RASHODI POSLOVANJA</t>
  </si>
  <si>
    <t>RASHODI ZA NEFINANCIJSKU IMOVINU</t>
  </si>
  <si>
    <t>RAZLIKA-VIŠAK/MANJAK</t>
  </si>
  <si>
    <t>UKUPAN DONOS VIŠKA/MANJKA IZ PRETHODNIH GODINA</t>
  </si>
  <si>
    <t>VIŠAK IZ PRETHODNE GODINE KOJI ČE SE RASPOREDITI</t>
  </si>
  <si>
    <t>REBALANS II FINANCIJSKOG PLANA ZA 2023. G. PO  PROGRAMSKOJ, EKONOMSKOJ KLASIFIKACIJI I IZVORIMA FINANCIRANJA</t>
  </si>
  <si>
    <t>POSEBNI DIO</t>
  </si>
  <si>
    <t>PRIHODI I PRIMITCI</t>
  </si>
  <si>
    <t>Račun prihoda/primitaka</t>
  </si>
  <si>
    <t>Naziv računa</t>
  </si>
  <si>
    <t>REBALANS II 2023.</t>
  </si>
  <si>
    <t>Izvor financiranja-Pomoći gradski/općinski proračun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</si>
  <si>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</si>
  <si>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</si>
  <si>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</si>
  <si>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UKUPNO-Izvor financiranja -Pomoći Grad Ivanić Grad</t>
  </si>
  <si>
    <t>Izvor financiranja-Pomoći MZO i AZOO</t>
  </si>
  <si>
    <t>UKUPNO-Izvor financiranja -Pomoći MZO i AZOO</t>
  </si>
  <si>
    <t>Izvor financiranja -Pomoći iz DP temeljem prijenosa EU sredstava</t>
  </si>
  <si>
    <t>Pomoći temeljem prijenosa EU sredstava</t>
  </si>
  <si>
    <t>Tekuće pomoći temeljem prijenosa EU sredstava</t>
  </si>
  <si>
    <t>Izvor financiranja vlastiti prihodi - kamate</t>
  </si>
  <si>
    <t>Prihodi od financijske imovine</t>
  </si>
  <si>
    <t xml:space="preserve">Kamate na oročena sredstva i depozite po viđenju </t>
  </si>
  <si>
    <t>UKUPNO- Izvor financiranja vlastiti prihodi</t>
  </si>
  <si>
    <t>Izvor financiranja- Prihodi za posebne namjene</t>
  </si>
  <si>
    <t>Prihodi po posebnim propisima</t>
  </si>
  <si>
    <t xml:space="preserve">Ostali nespomenuti prihodi </t>
  </si>
  <si>
    <t>UKUPNO-Izvor financiranja -Prihodi za posebne namjene</t>
  </si>
  <si>
    <t>Izvor financiranja-Donacije</t>
  </si>
  <si>
    <t>Donacije od pravnih i fizičkih osoba izvan općeg proračuna</t>
  </si>
  <si>
    <t>Tekuće donacije</t>
  </si>
  <si>
    <t>Kapitalne donacije</t>
  </si>
  <si>
    <t>UKUPNO-Izvor financiranja -Donacije</t>
  </si>
  <si>
    <t>Izvor financiranja-Opći prihodi i primici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</si>
  <si>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</si>
  <si>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</si>
  <si>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</si>
  <si>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UKUPNO-Izvor financiranja -Opći prihodi i primici</t>
  </si>
  <si>
    <t>Izvor financiranja- prihodi od prodaje ili zamjene nefinancijske imovine -oš</t>
  </si>
  <si>
    <t>Prihodi od prodaje građevinskih objekata</t>
  </si>
  <si>
    <t>Stambeni objekti</t>
  </si>
  <si>
    <t>UKUPNO-Izvor financiranja-stanovi</t>
  </si>
  <si>
    <t>UKUPNO PRIHODI</t>
  </si>
  <si>
    <t>RASHODI I IZDACI</t>
  </si>
  <si>
    <t>Račun rashoda/izdataka</t>
  </si>
  <si>
    <t>Glava 003006 PROJEKTI I PROGRAMI EU</t>
  </si>
  <si>
    <t>Glavni program P52 PROJEKTI I PROGRAMI  EU</t>
  </si>
  <si>
    <t>Program 10001 POTICANJE KORIŠTENJA SREDSTAVA EU</t>
  </si>
  <si>
    <t>Tekući Projekt T100011 NOVA ŠKOLSKA SHEMA VOĆA I POVRĆA TE MLIJEKA I MLIJEČNIH PROIZVODA</t>
  </si>
  <si>
    <t xml:space="preserve">RASHODI POSLOVANJA </t>
  </si>
  <si>
    <t>Nakn. građanima i kuć. u naravi</t>
  </si>
  <si>
    <t>Prehrana- mlijeko, voće</t>
  </si>
  <si>
    <t>Prehrana-med</t>
  </si>
  <si>
    <t>Razdjel 004 UPRAVNI ODJEL ZA PROSVJETU,KULTURU, SPORT I TEHNIČKU KULTURU</t>
  </si>
  <si>
    <t>Glava 004002 OSNOVNO ŠKOLSTVO</t>
  </si>
  <si>
    <t>GLAVNI PROGRAM P15 MINIMALNI STANDARD U OSNOVNOM ŠKOLSTVU</t>
  </si>
  <si>
    <t>Program 1001  Minimalni standard u osnovnom školstvu - materijalni i financijski rashodi</t>
  </si>
  <si>
    <t>Aktivnost A100001 Rashodi poslovanja</t>
  </si>
  <si>
    <t>Materijalni rashodi</t>
  </si>
  <si>
    <t>Naknade troškova zaposlenima</t>
  </si>
  <si>
    <t>Službena putovanja</t>
  </si>
  <si>
    <t>Stručno usavršavanje zaposlenika</t>
  </si>
  <si>
    <t>Ostale naknade zaposlenima</t>
  </si>
  <si>
    <t>Rashodi za materijal i energiju</t>
  </si>
  <si>
    <t>Uredski mater.i ost.mater.rashodi</t>
  </si>
  <si>
    <t>Energija</t>
  </si>
  <si>
    <t>Sitni inventar i auto-gume</t>
  </si>
  <si>
    <t>Služb.radna i zaštitna odjeća i obuća</t>
  </si>
  <si>
    <t>Rashodi za usluge</t>
  </si>
  <si>
    <t>Usluge telefona,pošte i prijevoza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</si>
  <si>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</si>
  <si>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</si>
  <si>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</si>
  <si>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</si>
  <si>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</si>
  <si>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</si>
  <si>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</si>
  <si>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</si>
  <si>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</si>
  <si>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</si>
  <si>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 i norme</t>
  </si>
  <si>
    <t>Pristojbe i naknade</t>
  </si>
  <si>
    <t>Troškovi sudskih postupaka</t>
  </si>
  <si>
    <t>Financijski  rashodi</t>
  </si>
  <si>
    <t>Ostali financijski rashodi</t>
  </si>
  <si>
    <t>Bankarske usluge i usluge pl.prometa</t>
  </si>
  <si>
    <t>Aktivnost A100002 Tekuće i investicijsko održavanje-minimalni standard</t>
  </si>
  <si>
    <t>Mater.i dijelovi za tekuće i invest.održ.</t>
  </si>
  <si>
    <t>Usluge tekućeg i invest.održavanja</t>
  </si>
  <si>
    <t>Aktivnost A100003 Energija</t>
  </si>
  <si>
    <t>Glava 004004 ŠKOLSTVO-OSTALE IZVAN DECENTRALIZIRANE FUNKCIJE</t>
  </si>
  <si>
    <t>Glavni program P17 POTREBE IZNAD MINIMALNOG STANDARDA</t>
  </si>
  <si>
    <t>Program 1001  Pojačani standard u školstvu</t>
  </si>
  <si>
    <t>Tekući projekt T100040 Stručno usavršavanje zaposlenika</t>
  </si>
  <si>
    <t>Tekući projekt T100003 Natjecanja</t>
  </si>
  <si>
    <t>Naknade za rad predstavničkih i izvršnih tijela, povjerenstava i sl.</t>
  </si>
  <si>
    <t>Tekući projekt T100041 E-tehničar</t>
  </si>
  <si>
    <t xml:space="preserve">Tekući projekt T100031 Prsten potpore V.- pomoćnici u nastavi 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</si>
  <si>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</si>
  <si>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</si>
  <si>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</si>
  <si>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</si>
  <si>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</si>
  <si>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zdr.osiguranje</t>
  </si>
  <si>
    <t>Naknade za prijevoz, rad na terenu</t>
  </si>
  <si>
    <t>Program 1002 KAPITALNO ULAGANJE</t>
  </si>
  <si>
    <t>Tekući projekt T100012 OPREMA ŠKOLA</t>
  </si>
  <si>
    <t>Rashodi za nabavu nefinancijske imovine</t>
  </si>
  <si>
    <t>Rashodi za nabavu proizvedene dugotrajne  imovine</t>
  </si>
  <si>
    <t>Građevinski objekti</t>
  </si>
  <si>
    <t>Sportske dvorane i rekreacijski objekti</t>
  </si>
  <si>
    <t>Rashodi za dosatna ulaganja na nefinancijskoj imovini</t>
  </si>
  <si>
    <t>Dodatna uilaganja na građevinskim objektima</t>
  </si>
  <si>
    <t>Tekući projekt T100016 Knjige za školsku knjižnicu</t>
  </si>
  <si>
    <t>Knjige, umjetnička djela i ostale izložbene vrijednosti</t>
  </si>
  <si>
    <t>Knjige u knjižnicama</t>
  </si>
  <si>
    <t>Program 1003  Tekuće i investicijsko održavanje u školstvu</t>
  </si>
  <si>
    <t>Aktivnost A100001 Tekuće i investicijsko održavanje u školstvu</t>
  </si>
  <si>
    <t>Glava 004008 OSNOVNE I SREDNJE ŠKOLE IZVAN ŽUPANIJSKOG PRORAČUNA</t>
  </si>
  <si>
    <t>Glavni program P63 PROGRAMI OSNOVNIH ŠKOLA IZVAN ŽUPANIJSKOG PRORAČUNA</t>
  </si>
  <si>
    <t>Program 1001 PROGRAMI OSNOVNIH ŠKOLA IZVAN ŽUPANIJSKOG PRORAČUNA</t>
  </si>
  <si>
    <t>Izvor financiranja-Pomoći (Grad Ivanić Grad, Mzo)</t>
  </si>
  <si>
    <t>Materijal i dijelovi za tekuće i inv.održ</t>
  </si>
  <si>
    <t>Službena  radna i zaštitna odjeća i obuća</t>
  </si>
  <si>
    <t>Usluge telefona, pošte i prijev.</t>
  </si>
  <si>
    <t>Ostale zdravstvene i veterinarske usluge</t>
  </si>
  <si>
    <t>Nakn. Građanima i kućanstvima na temelju osiguranja i druge naknade</t>
  </si>
  <si>
    <t>Ostale naknade građ. i kuć. iz proračuna</t>
  </si>
  <si>
    <t>Naknade građ i kuć. U naravi</t>
  </si>
  <si>
    <t>Postrojenja i oprema</t>
  </si>
  <si>
    <t>Uredska oprema i namještaj</t>
  </si>
  <si>
    <t>Aktivnost A100002 ADMIN.,TEHNIČKO I STRUČNO OSOBLJE</t>
  </si>
  <si>
    <t>Plaće za prekovremeni rad</t>
  </si>
  <si>
    <t>Plaće za posebne uvjete rada</t>
  </si>
  <si>
    <t>Doprinosi za obvezno osig.u sl nezap.</t>
  </si>
  <si>
    <t>Naknade i pristojbe</t>
  </si>
  <si>
    <t>Financijski rashodi</t>
  </si>
  <si>
    <t>Zatezne kamate</t>
  </si>
  <si>
    <t>Tekući projekt T100019 PRIJEVOZ UČENIKA S TEŠKOĆAMA</t>
  </si>
  <si>
    <t>Rashodi poslovanja</t>
  </si>
  <si>
    <t>Tekući projekt T100003 ŠKOLSKA KUHINJA</t>
  </si>
  <si>
    <t>Materijal i sirovine</t>
  </si>
  <si>
    <t>Tekući projekt T100020 NABAVA UDŽBENIKA ZA UČENIKE</t>
  </si>
  <si>
    <t>Tekući projekt T100027 Opskrba besplatnim zalihama menstrualnih hig.potr.</t>
  </si>
  <si>
    <t>Ostali rashodi</t>
  </si>
  <si>
    <t>Tekuće donacije u naravi</t>
  </si>
  <si>
    <t>UKUPNO Izvor financiranja-Pomoći ( Grad Ivanić Grad, Mzo, )</t>
  </si>
  <si>
    <t>Izvor financiranja-vlastiti prihodi-preneseni višak OŠ</t>
  </si>
  <si>
    <t>Službena radna odjeća i obuća</t>
  </si>
  <si>
    <t>Oprema za održavanje i zaštitu</t>
  </si>
  <si>
    <t>Sportska i glazbena oprema</t>
  </si>
  <si>
    <t>Uređaji, strojevi i oprema za ost.namjene</t>
  </si>
  <si>
    <t>UKUPNO-Izvor financiranja -Vlastiti prihodi</t>
  </si>
  <si>
    <t>Izvor financiranja-Prihodi za posebne namjene</t>
  </si>
  <si>
    <t>Tekući projekt T100008 UČENIČKE ZADRUGE</t>
  </si>
  <si>
    <t>UKUPNO Izvor financiranja-Prihodi za posebne namjene</t>
  </si>
  <si>
    <t>Izvor financiranja - pomoći iz DP temeljem prijenosa EU sredstava</t>
  </si>
  <si>
    <t>Ukupno izvor financiranja-sredstva EU</t>
  </si>
  <si>
    <t>Izvor financirana -prihodi od prodaje ili zamjene nefinancijske imovine</t>
  </si>
  <si>
    <t>UKUPNO- Izvor financiranja prihodi od prodaje ili zamjene nefinancijske imovine OŠ</t>
  </si>
  <si>
    <t>Graberje Ivanićko, 18.12.2023.</t>
  </si>
  <si>
    <t>Osoba za kontaktiranje:</t>
  </si>
  <si>
    <t>Mira Bokan, voditelj računovodstva</t>
  </si>
  <si>
    <t>Telefon:01/2820110</t>
  </si>
  <si>
    <t>Ravnatelj:</t>
  </si>
  <si>
    <t xml:space="preserve"> Damir Adamović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</si>
</sst>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n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indexed="8"/>
      <name val="Calibri Light"/>
      <family val="1"/>
      <charset val="238"/>
      <scheme val="major"/>
    </font>
    <font>
      <sz val="10"/>
      <color indexed="8"/>
      <name val="Calibri Light"/>
      <family val="1"/>
      <charset val="238"/>
      <scheme val="major"/>
    </font>
    <font>
      <sz val="8"/>
      <color indexed="8"/>
      <name val="Calibri Light"/>
      <family val="1"/>
      <charset val="238"/>
      <scheme val="major"/>
    </font>
    <font>
      <b/>
      <sz val="10"/>
      <color indexed="8"/>
      <name val="Calibri Light"/>
      <family val="1"/>
      <charset val="238"/>
      <scheme val="major"/>
    </font>
    <font>
      <sz val="10"/>
      <color indexed="8"/>
      <name val="Arial"/>
      <family val="2"/>
      <charset val="238"/>
    </font>
    <font>
      <b/>
      <sz val="10"/>
      <name val="Calibri Light"/>
      <family val="1"/>
      <charset val="238"/>
      <scheme val="major"/>
    </font>
    <font>
      <sz val="11"/>
      <color indexed="63"/>
      <name val="Calibri"/>
      <family val="2"/>
      <charset val="238"/>
    </font>
    <font>
      <sz val="10"/>
      <name val="Calibri Light"/>
      <family val="1"/>
      <charset val="238"/>
      <scheme val="major"/>
    </font>
    <font>
      <b/>
      <sz val="10"/>
      <color indexed="63"/>
      <name val="Calibri Light"/>
      <family val="1"/>
      <charset val="238"/>
      <scheme val="major"/>
    </font>
    <font>
      <sz val="8"/>
      <color indexed="8"/>
      <name val="MS Sans Serif"/>
      <charset val="238"/>
    </font>
    <font>
      <sz val="10"/>
      <color indexed="63"/>
      <name val="Calibri Light"/>
      <family val="1"/>
      <charset val="238"/>
      <scheme val="major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Calibri Light"/>
      <family val="1"/>
      <charset val="238"/>
      <scheme val="major"/>
    </font>
    <font>
      <sz val="9"/>
      <color indexed="8"/>
      <name val="Calibri Light"/>
      <family val="1"/>
      <charset val="238"/>
      <scheme val="major"/>
    </font>
    <font>
      <b/>
      <sz val="8"/>
      <name val="Arial"/>
      <family val="2"/>
      <charset val="238"/>
    </font>
    <font>
      <b/>
      <sz val="10"/>
      <color indexed="8"/>
      <name val="Calibri Light"/>
      <family val="2"/>
      <charset val="238"/>
      <scheme val="major"/>
    </font>
    <font>
      <sz val="10"/>
      <color indexed="8"/>
      <name val="Cambria"/>
      <family val="1"/>
      <charset val="238"/>
    </font>
    <font>
      <sz val="10"/>
      <color indexed="8"/>
      <name val="MS Sans Serif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7" fillId="0" borderId="0"/>
  </cellStyleXfs>
  <cellXfs count="165">
    <xf numFmtId="0" fontId="0" fillId="0" borderId="0" xfId="0"/>
    <xf numFmtId="0" fontId="3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4" fillId="4" borderId="3" xfId="0" applyNumberFormat="1" applyFont="1" applyFill="1" applyBorder="1" applyAlignment="1" applyProtection="1">
      <alignment horizontal="center" vertical="center"/>
    </xf>
    <xf numFmtId="0" fontId="4" fillId="4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/>
    </xf>
    <xf numFmtId="164" fontId="6" fillId="0" borderId="3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4" fontId="4" fillId="0" borderId="2" xfId="0" applyNumberFormat="1" applyFont="1" applyFill="1" applyBorder="1" applyAlignment="1" applyProtection="1">
      <alignment horizontal="center"/>
    </xf>
    <xf numFmtId="0" fontId="0" fillId="0" borderId="5" xfId="0" applyNumberFormat="1" applyFill="1" applyBorder="1" applyAlignment="1" applyProtection="1"/>
    <xf numFmtId="0" fontId="4" fillId="4" borderId="2" xfId="0" applyNumberFormat="1" applyFont="1" applyFill="1" applyBorder="1" applyAlignment="1" applyProtection="1">
      <alignment horizontal="center" vertical="center"/>
    </xf>
    <xf numFmtId="0" fontId="1" fillId="2" borderId="2" xfId="1" applyBorder="1" applyAlignment="1">
      <alignment horizontal="left"/>
    </xf>
    <xf numFmtId="0" fontId="8" fillId="0" borderId="2" xfId="2" applyFont="1" applyFill="1" applyBorder="1" applyAlignment="1">
      <alignment horizontal="left" vertical="center" wrapText="1"/>
    </xf>
    <xf numFmtId="0" fontId="9" fillId="2" borderId="2" xfId="1" applyFont="1" applyBorder="1" applyAlignment="1">
      <alignment horizontal="left"/>
    </xf>
    <xf numFmtId="0" fontId="10" fillId="0" borderId="2" xfId="2" applyFont="1" applyFill="1" applyBorder="1" applyAlignment="1">
      <alignment horizontal="left" vertical="center" wrapText="1"/>
    </xf>
    <xf numFmtId="0" fontId="12" fillId="0" borderId="0" xfId="0" applyNumberFormat="1" applyFont="1" applyFill="1" applyBorder="1" applyAlignment="1" applyProtection="1"/>
    <xf numFmtId="0" fontId="11" fillId="2" borderId="3" xfId="1" applyFont="1" applyBorder="1" applyAlignment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3" fillId="2" borderId="3" xfId="1" applyFont="1" applyBorder="1" applyAlignment="1">
      <alignment horizontal="center" wrapText="1"/>
    </xf>
    <xf numFmtId="0" fontId="11" fillId="2" borderId="2" xfId="1" applyFont="1" applyBorder="1" applyAlignment="1">
      <alignment horizontal="center"/>
    </xf>
    <xf numFmtId="0" fontId="6" fillId="0" borderId="2" xfId="0" applyNumberFormat="1" applyFont="1" applyFill="1" applyBorder="1" applyAlignment="1" applyProtection="1">
      <alignment horizontal="center"/>
    </xf>
    <xf numFmtId="4" fontId="6" fillId="0" borderId="2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 wrapText="1"/>
    </xf>
    <xf numFmtId="4" fontId="4" fillId="0" borderId="2" xfId="0" applyNumberFormat="1" applyFont="1" applyFill="1" applyBorder="1" applyAlignment="1" applyProtection="1">
      <alignment horizontal="center"/>
    </xf>
    <xf numFmtId="164" fontId="14" fillId="0" borderId="3" xfId="0" applyNumberFormat="1" applyFont="1" applyFill="1" applyBorder="1" applyAlignment="1" applyProtection="1">
      <alignment horizontal="center"/>
    </xf>
    <xf numFmtId="164" fontId="14" fillId="0" borderId="2" xfId="0" applyNumberFormat="1" applyFont="1" applyFill="1" applyBorder="1" applyAlignment="1" applyProtection="1">
      <alignment horizontal="center"/>
    </xf>
    <xf numFmtId="164" fontId="7" fillId="0" borderId="3" xfId="0" applyNumberFormat="1" applyFont="1" applyFill="1" applyBorder="1" applyAlignment="1" applyProtection="1">
      <alignment horizontal="center"/>
    </xf>
    <xf numFmtId="164" fontId="7" fillId="0" borderId="2" xfId="0" applyNumberFormat="1" applyFont="1" applyFill="1" applyBorder="1" applyAlignment="1" applyProtection="1">
      <alignment horizontal="center"/>
    </xf>
    <xf numFmtId="0" fontId="4" fillId="0" borderId="2" xfId="2" applyFont="1" applyFill="1" applyBorder="1" applyAlignment="1">
      <alignment horizontal="left" vertical="center" wrapText="1"/>
    </xf>
    <xf numFmtId="0" fontId="11" fillId="2" borderId="7" xfId="1" applyFont="1" applyBorder="1" applyAlignment="1">
      <alignment horizontal="center"/>
    </xf>
    <xf numFmtId="0" fontId="11" fillId="2" borderId="2" xfId="1" applyFont="1" applyBorder="1" applyAlignment="1">
      <alignment horizontal="center" wrapText="1"/>
    </xf>
    <xf numFmtId="0" fontId="13" fillId="2" borderId="7" xfId="1" applyFont="1" applyBorder="1" applyAlignment="1">
      <alignment horizontal="center"/>
    </xf>
    <xf numFmtId="0" fontId="13" fillId="2" borderId="8" xfId="1" applyFont="1" applyBorder="1" applyAlignment="1">
      <alignment horizontal="center" wrapText="1"/>
    </xf>
    <xf numFmtId="4" fontId="4" fillId="0" borderId="7" xfId="0" applyNumberFormat="1" applyFont="1" applyFill="1" applyBorder="1" applyAlignment="1" applyProtection="1">
      <alignment horizontal="center"/>
    </xf>
    <xf numFmtId="4" fontId="4" fillId="0" borderId="9" xfId="0" applyNumberFormat="1" applyFont="1" applyFill="1" applyBorder="1" applyAlignment="1" applyProtection="1">
      <alignment horizontal="center"/>
    </xf>
    <xf numFmtId="0" fontId="11" fillId="2" borderId="8" xfId="1" applyFont="1" applyBorder="1" applyAlignment="1">
      <alignment horizontal="center" wrapText="1"/>
    </xf>
    <xf numFmtId="4" fontId="6" fillId="0" borderId="7" xfId="0" applyNumberFormat="1" applyFont="1" applyFill="1" applyBorder="1" applyAlignment="1" applyProtection="1">
      <alignment horizontal="center"/>
    </xf>
    <xf numFmtId="4" fontId="6" fillId="0" borderId="9" xfId="0" applyNumberFormat="1" applyFont="1" applyFill="1" applyBorder="1" applyAlignment="1" applyProtection="1">
      <alignment horizontal="center"/>
    </xf>
    <xf numFmtId="164" fontId="6" fillId="0" borderId="9" xfId="0" applyNumberFormat="1" applyFont="1" applyFill="1" applyBorder="1" applyAlignment="1" applyProtection="1">
      <alignment horizontal="center"/>
    </xf>
    <xf numFmtId="4" fontId="15" fillId="6" borderId="2" xfId="0" applyNumberFormat="1" applyFont="1" applyFill="1" applyBorder="1" applyAlignment="1" applyProtection="1"/>
    <xf numFmtId="0" fontId="6" fillId="6" borderId="2" xfId="0" applyNumberFormat="1" applyFont="1" applyFill="1" applyBorder="1" applyAlignment="1" applyProtection="1">
      <alignment horizontal="center"/>
    </xf>
    <xf numFmtId="0" fontId="6" fillId="6" borderId="3" xfId="0" applyNumberFormat="1" applyFont="1" applyFill="1" applyBorder="1" applyAlignment="1" applyProtection="1">
      <alignment wrapText="1"/>
    </xf>
    <xf numFmtId="4" fontId="15" fillId="0" borderId="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wrapText="1"/>
    </xf>
    <xf numFmtId="4" fontId="16" fillId="0" borderId="2" xfId="0" applyNumberFormat="1" applyFont="1" applyFill="1" applyBorder="1" applyAlignment="1" applyProtection="1"/>
    <xf numFmtId="4" fontId="15" fillId="6" borderId="2" xfId="0" applyNumberFormat="1" applyFont="1" applyFill="1" applyBorder="1" applyAlignment="1" applyProtection="1">
      <alignment horizontal="right"/>
    </xf>
    <xf numFmtId="0" fontId="6" fillId="6" borderId="3" xfId="0" applyNumberFormat="1" applyFont="1" applyFill="1" applyBorder="1" applyAlignment="1" applyProtection="1">
      <alignment horizontal="left" wrapText="1"/>
    </xf>
    <xf numFmtId="0" fontId="6" fillId="0" borderId="3" xfId="0" applyNumberFormat="1" applyFont="1" applyFill="1" applyBorder="1" applyAlignment="1" applyProtection="1">
      <alignment wrapText="1"/>
    </xf>
    <xf numFmtId="4" fontId="16" fillId="6" borderId="2" xfId="0" applyNumberFormat="1" applyFont="1" applyFill="1" applyBorder="1" applyAlignment="1" applyProtection="1"/>
    <xf numFmtId="4" fontId="15" fillId="0" borderId="4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>
      <alignment wrapText="1"/>
    </xf>
    <xf numFmtId="4" fontId="16" fillId="0" borderId="4" xfId="0" applyNumberFormat="1" applyFont="1" applyFill="1" applyBorder="1" applyAlignment="1" applyProtection="1"/>
    <xf numFmtId="3" fontId="6" fillId="5" borderId="2" xfId="0" applyNumberFormat="1" applyFont="1" applyFill="1" applyBorder="1" applyAlignment="1" applyProtection="1"/>
    <xf numFmtId="3" fontId="6" fillId="5" borderId="3" xfId="0" applyNumberFormat="1" applyFont="1" applyFill="1" applyBorder="1" applyAlignment="1" applyProtection="1"/>
    <xf numFmtId="3" fontId="6" fillId="6" borderId="2" xfId="0" applyNumberFormat="1" applyFont="1" applyFill="1" applyBorder="1" applyAlignment="1" applyProtection="1">
      <alignment horizontal="center"/>
    </xf>
    <xf numFmtId="3" fontId="6" fillId="6" borderId="3" xfId="0" applyNumberFormat="1" applyFont="1" applyFill="1" applyBorder="1" applyAlignment="1" applyProtection="1">
      <alignment wrapText="1"/>
    </xf>
    <xf numFmtId="0" fontId="18" fillId="0" borderId="3" xfId="0" applyNumberFormat="1" applyFont="1" applyFill="1" applyBorder="1" applyAlignment="1" applyProtection="1">
      <alignment wrapText="1"/>
    </xf>
    <xf numFmtId="4" fontId="19" fillId="6" borderId="2" xfId="0" applyNumberFormat="1" applyFont="1" applyFill="1" applyBorder="1" applyAlignment="1" applyProtection="1"/>
    <xf numFmtId="0" fontId="4" fillId="6" borderId="2" xfId="0" applyNumberFormat="1" applyFont="1" applyFill="1" applyBorder="1" applyAlignment="1" applyProtection="1">
      <alignment horizontal="center"/>
    </xf>
    <xf numFmtId="0" fontId="4" fillId="6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wrapText="1"/>
    </xf>
    <xf numFmtId="0" fontId="4" fillId="0" borderId="3" xfId="0" applyNumberFormat="1" applyFon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>
      <alignment wrapText="1"/>
    </xf>
    <xf numFmtId="3" fontId="6" fillId="6" borderId="2" xfId="0" applyNumberFormat="1" applyFont="1" applyFill="1" applyBorder="1" applyAlignment="1" applyProtection="1">
      <alignment horizontal="center" wrapText="1"/>
    </xf>
    <xf numFmtId="3" fontId="6" fillId="0" borderId="2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wrapText="1"/>
    </xf>
    <xf numFmtId="4" fontId="15" fillId="0" borderId="2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/>
    <xf numFmtId="0" fontId="6" fillId="6" borderId="2" xfId="0" applyNumberFormat="1" applyFont="1" applyFill="1" applyBorder="1" applyAlignment="1" applyProtection="1">
      <alignment horizontal="left" wrapText="1"/>
    </xf>
    <xf numFmtId="0" fontId="6" fillId="6" borderId="2" xfId="0" applyNumberFormat="1" applyFont="1" applyFill="1" applyBorder="1" applyAlignment="1" applyProtection="1">
      <alignment wrapText="1"/>
    </xf>
    <xf numFmtId="0" fontId="4" fillId="6" borderId="2" xfId="0" applyNumberFormat="1" applyFont="1" applyFill="1" applyBorder="1" applyAlignment="1" applyProtection="1">
      <alignment wrapText="1"/>
    </xf>
    <xf numFmtId="0" fontId="4" fillId="0" borderId="4" xfId="0" applyNumberFormat="1" applyFont="1" applyFill="1" applyBorder="1" applyAlignment="1" applyProtection="1">
      <alignment wrapText="1"/>
    </xf>
    <xf numFmtId="0" fontId="6" fillId="0" borderId="2" xfId="0" applyNumberFormat="1" applyFont="1" applyFill="1" applyBorder="1" applyAlignment="1" applyProtection="1">
      <alignment horizontal="center" wrapText="1"/>
    </xf>
    <xf numFmtId="3" fontId="6" fillId="6" borderId="2" xfId="0" applyNumberFormat="1" applyFont="1" applyFill="1" applyBorder="1" applyAlignment="1" applyProtection="1">
      <alignment wrapText="1"/>
    </xf>
    <xf numFmtId="2" fontId="0" fillId="0" borderId="0" xfId="0" applyNumberFormat="1" applyFill="1" applyBorder="1" applyAlignment="1" applyProtection="1"/>
    <xf numFmtId="4" fontId="15" fillId="7" borderId="2" xfId="0" applyNumberFormat="1" applyFont="1" applyFill="1" applyBorder="1" applyAlignment="1" applyProtection="1"/>
    <xf numFmtId="0" fontId="6" fillId="6" borderId="2" xfId="0" applyNumberFormat="1" applyFont="1" applyFill="1" applyBorder="1" applyAlignment="1" applyProtection="1">
      <alignment horizontal="center" wrapText="1"/>
    </xf>
    <xf numFmtId="0" fontId="6" fillId="6" borderId="4" xfId="0" applyNumberFormat="1" applyFont="1" applyFill="1" applyBorder="1" applyAlignment="1" applyProtection="1">
      <alignment horizontal="center" wrapText="1"/>
    </xf>
    <xf numFmtId="0" fontId="4" fillId="6" borderId="2" xfId="0" applyNumberFormat="1" applyFont="1" applyFill="1" applyBorder="1" applyAlignment="1" applyProtection="1">
      <alignment horizontal="center" wrapText="1"/>
    </xf>
    <xf numFmtId="0" fontId="4" fillId="6" borderId="4" xfId="0" applyNumberFormat="1" applyFont="1" applyFill="1" applyBorder="1" applyAlignment="1" applyProtection="1">
      <alignment horizontal="center" wrapText="1"/>
    </xf>
    <xf numFmtId="0" fontId="6" fillId="5" borderId="2" xfId="0" applyNumberFormat="1" applyFont="1" applyFill="1" applyBorder="1" applyAlignment="1" applyProtection="1">
      <alignment horizontal="left"/>
    </xf>
    <xf numFmtId="2" fontId="16" fillId="6" borderId="2" xfId="0" applyNumberFormat="1" applyFont="1" applyFill="1" applyBorder="1" applyAlignment="1" applyProtection="1"/>
    <xf numFmtId="1" fontId="4" fillId="0" borderId="2" xfId="0" applyNumberFormat="1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wrapText="1"/>
    </xf>
    <xf numFmtId="3" fontId="6" fillId="0" borderId="2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left"/>
    </xf>
    <xf numFmtId="0" fontId="6" fillId="0" borderId="6" xfId="0" applyNumberFormat="1" applyFont="1" applyFill="1" applyBorder="1" applyAlignment="1" applyProtection="1">
      <alignment horizontal="left"/>
    </xf>
    <xf numFmtId="4" fontId="15" fillId="0" borderId="6" xfId="0" applyNumberFormat="1" applyFont="1" applyFill="1" applyBorder="1" applyAlignment="1" applyProtection="1">
      <alignment horizontal="right"/>
    </xf>
    <xf numFmtId="4" fontId="15" fillId="0" borderId="4" xfId="0" applyNumberFormat="1" applyFont="1" applyFill="1" applyBorder="1" applyAlignment="1" applyProtection="1">
      <alignment horizontal="right"/>
    </xf>
    <xf numFmtId="0" fontId="6" fillId="0" borderId="2" xfId="0" applyNumberFormat="1" applyFont="1" applyFill="1" applyBorder="1" applyAlignment="1" applyProtection="1">
      <alignment horizontal="left"/>
    </xf>
    <xf numFmtId="0" fontId="6" fillId="0" borderId="2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>
      <alignment horizontal="left"/>
    </xf>
    <xf numFmtId="4" fontId="16" fillId="0" borderId="2" xfId="0" applyNumberFormat="1" applyFont="1" applyFill="1" applyBorder="1" applyAlignment="1" applyProtection="1">
      <alignment horizontal="right"/>
    </xf>
    <xf numFmtId="4" fontId="16" fillId="0" borderId="4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/>
    <xf numFmtId="0" fontId="0" fillId="0" borderId="2" xfId="0" applyNumberFormat="1" applyFill="1" applyBorder="1" applyAlignment="1" applyProtection="1"/>
    <xf numFmtId="0" fontId="2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6" fillId="5" borderId="3" xfId="0" applyNumberFormat="1" applyFont="1" applyFill="1" applyBorder="1" applyAlignment="1" applyProtection="1">
      <alignment horizontal="left" wrapText="1"/>
    </xf>
    <xf numFmtId="0" fontId="6" fillId="5" borderId="4" xfId="0" applyNumberFormat="1" applyFont="1" applyFill="1" applyBorder="1" applyAlignment="1" applyProtection="1">
      <alignment horizontal="left" wrapText="1"/>
    </xf>
    <xf numFmtId="0" fontId="11" fillId="2" borderId="3" xfId="1" applyFont="1" applyBorder="1" applyAlignment="1">
      <alignment horizontal="center"/>
    </xf>
    <xf numFmtId="0" fontId="11" fillId="2" borderId="4" xfId="1" applyFont="1" applyBorder="1" applyAlignment="1">
      <alignment horizontal="center"/>
    </xf>
    <xf numFmtId="0" fontId="6" fillId="5" borderId="3" xfId="0" applyNumberFormat="1" applyFont="1" applyFill="1" applyBorder="1" applyAlignment="1" applyProtection="1"/>
    <xf numFmtId="0" fontId="6" fillId="5" borderId="4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wrapText="1"/>
    </xf>
    <xf numFmtId="0" fontId="6" fillId="0" borderId="4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horizontal="center"/>
    </xf>
    <xf numFmtId="0" fontId="6" fillId="5" borderId="3" xfId="0" applyNumberFormat="1" applyFont="1" applyFill="1" applyBorder="1" applyAlignment="1" applyProtection="1">
      <alignment horizontal="left"/>
    </xf>
    <xf numFmtId="0" fontId="6" fillId="5" borderId="4" xfId="0" applyNumberFormat="1" applyFont="1" applyFill="1" applyBorder="1" applyAlignment="1" applyProtection="1">
      <alignment horizontal="left"/>
    </xf>
    <xf numFmtId="0" fontId="6" fillId="6" borderId="3" xfId="0" applyNumberFormat="1" applyFont="1" applyFill="1" applyBorder="1" applyAlignment="1" applyProtection="1">
      <alignment horizontal="center" wrapText="1"/>
    </xf>
    <xf numFmtId="0" fontId="6" fillId="6" borderId="4" xfId="0" applyNumberFormat="1" applyFont="1" applyFill="1" applyBorder="1" applyAlignment="1" applyProtection="1">
      <alignment horizontal="center" wrapText="1"/>
    </xf>
    <xf numFmtId="0" fontId="6" fillId="6" borderId="6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6" fillId="0" borderId="4" xfId="0" applyNumberFormat="1" applyFont="1" applyFill="1" applyBorder="1" applyAlignment="1" applyProtection="1">
      <alignment horizontal="left"/>
    </xf>
    <xf numFmtId="0" fontId="20" fillId="0" borderId="3" xfId="0" applyNumberFormat="1" applyFont="1" applyFill="1" applyBorder="1" applyAlignment="1" applyProtection="1">
      <alignment horizontal="left"/>
    </xf>
    <xf numFmtId="0" fontId="0" fillId="0" borderId="4" xfId="0" applyBorder="1" applyAlignment="1">
      <alignment horizontal="left"/>
    </xf>
    <xf numFmtId="0" fontId="6" fillId="7" borderId="3" xfId="0" applyNumberFormat="1" applyFont="1" applyFill="1" applyBorder="1" applyAlignment="1" applyProtection="1">
      <alignment horizontal="center" wrapText="1"/>
    </xf>
    <xf numFmtId="0" fontId="6" fillId="7" borderId="4" xfId="0" applyNumberFormat="1" applyFont="1" applyFill="1" applyBorder="1" applyAlignment="1" applyProtection="1">
      <alignment horizontal="center" wrapText="1"/>
    </xf>
    <xf numFmtId="3" fontId="6" fillId="5" borderId="3" xfId="0" applyNumberFormat="1" applyFont="1" applyFill="1" applyBorder="1" applyAlignment="1" applyProtection="1">
      <alignment horizontal="left" wrapText="1"/>
    </xf>
    <xf numFmtId="3" fontId="6" fillId="5" borderId="4" xfId="0" applyNumberFormat="1" applyFont="1" applyFill="1" applyBorder="1" applyAlignment="1" applyProtection="1">
      <alignment horizontal="left" wrapText="1"/>
    </xf>
    <xf numFmtId="0" fontId="6" fillId="5" borderId="6" xfId="0" applyNumberFormat="1" applyFont="1" applyFill="1" applyBorder="1" applyAlignment="1" applyProtection="1">
      <alignment horizontal="left" wrapText="1"/>
    </xf>
    <xf numFmtId="0" fontId="6" fillId="5" borderId="3" xfId="0" applyNumberFormat="1" applyFont="1" applyFill="1" applyBorder="1" applyAlignment="1" applyProtection="1">
      <alignment horizontal="center" wrapText="1"/>
    </xf>
    <xf numFmtId="0" fontId="6" fillId="5" borderId="4" xfId="0" applyNumberFormat="1" applyFont="1" applyFill="1" applyBorder="1" applyAlignment="1" applyProtection="1">
      <alignment horizontal="center" wrapText="1"/>
    </xf>
    <xf numFmtId="0" fontId="2" fillId="5" borderId="4" xfId="0" applyFont="1" applyFill="1" applyBorder="1" applyAlignment="1">
      <alignment horizontal="left"/>
    </xf>
    <xf numFmtId="3" fontId="6" fillId="5" borderId="2" xfId="0" applyNumberFormat="1" applyFont="1" applyFill="1" applyBorder="1" applyAlignment="1" applyProtection="1">
      <alignment horizontal="left" wrapText="1"/>
    </xf>
    <xf numFmtId="3" fontId="6" fillId="5" borderId="3" xfId="0" applyNumberFormat="1" applyFont="1" applyFill="1" applyBorder="1" applyAlignment="1" applyProtection="1">
      <alignment horizontal="left"/>
    </xf>
    <xf numFmtId="3" fontId="6" fillId="5" borderId="4" xfId="0" applyNumberFormat="1" applyFont="1" applyFill="1" applyBorder="1" applyAlignment="1" applyProtection="1">
      <alignment horizontal="left"/>
    </xf>
    <xf numFmtId="3" fontId="6" fillId="5" borderId="3" xfId="0" applyNumberFormat="1" applyFont="1" applyFill="1" applyBorder="1" applyAlignment="1" applyProtection="1">
      <alignment horizontal="left" vertical="center" wrapText="1"/>
    </xf>
    <xf numFmtId="3" fontId="6" fillId="5" borderId="4" xfId="0" applyNumberFormat="1" applyFont="1" applyFill="1" applyBorder="1" applyAlignment="1" applyProtection="1">
      <alignment horizontal="left" vertical="center" wrapText="1"/>
    </xf>
    <xf numFmtId="0" fontId="8" fillId="5" borderId="3" xfId="0" applyNumberFormat="1" applyFont="1" applyFill="1" applyBorder="1" applyAlignment="1" applyProtection="1">
      <alignment horizontal="left"/>
    </xf>
    <xf numFmtId="0" fontId="8" fillId="5" borderId="4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center"/>
    </xf>
    <xf numFmtId="0" fontId="4" fillId="4" borderId="3" xfId="0" applyNumberFormat="1" applyFont="1" applyFill="1" applyBorder="1" applyAlignment="1" applyProtection="1">
      <alignment horizontal="center"/>
    </xf>
    <xf numFmtId="0" fontId="4" fillId="4" borderId="6" xfId="0" applyNumberFormat="1" applyFont="1" applyFill="1" applyBorder="1" applyAlignment="1" applyProtection="1">
      <alignment horizontal="center"/>
    </xf>
    <xf numFmtId="0" fontId="4" fillId="4" borderId="4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/>
    </xf>
    <xf numFmtId="0" fontId="17" fillId="5" borderId="3" xfId="0" applyNumberFormat="1" applyFont="1" applyFill="1" applyBorder="1" applyAlignment="1" applyProtection="1">
      <alignment horizontal="left" wrapText="1"/>
    </xf>
    <xf numFmtId="0" fontId="17" fillId="5" borderId="6" xfId="0" applyNumberFormat="1" applyFont="1" applyFill="1" applyBorder="1" applyAlignment="1" applyProtection="1">
      <alignment horizontal="left" wrapText="1"/>
    </xf>
    <xf numFmtId="0" fontId="17" fillId="5" borderId="4" xfId="0" applyNumberFormat="1" applyFont="1" applyFill="1" applyBorder="1" applyAlignment="1" applyProtection="1">
      <alignment horizontal="left" wrapText="1"/>
    </xf>
    <xf numFmtId="0" fontId="11" fillId="2" borderId="6" xfId="1" applyFont="1" applyBorder="1" applyAlignment="1">
      <alignment horizontal="center"/>
    </xf>
    <xf numFmtId="0" fontId="11" fillId="2" borderId="3" xfId="1" applyFont="1" applyBorder="1" applyAlignment="1">
      <alignment horizontal="center" wrapText="1"/>
    </xf>
    <xf numFmtId="0" fontId="11" fillId="2" borderId="4" xfId="1" applyFont="1" applyBorder="1" applyAlignment="1">
      <alignment horizontal="center" wrapText="1"/>
    </xf>
    <xf numFmtId="0" fontId="4" fillId="0" borderId="2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wrapText="1"/>
    </xf>
    <xf numFmtId="0" fontId="4" fillId="0" borderId="4" xfId="0" applyNumberFormat="1" applyFont="1" applyFill="1" applyBorder="1" applyAlignment="1" applyProtection="1">
      <alignment wrapText="1"/>
    </xf>
    <xf numFmtId="0" fontId="4" fillId="3" borderId="3" xfId="0" applyNumberFormat="1" applyFont="1" applyFill="1" applyBorder="1" applyAlignment="1" applyProtection="1">
      <alignment horizontal="center" wrapText="1"/>
    </xf>
    <xf numFmtId="0" fontId="4" fillId="3" borderId="6" xfId="0" applyNumberFormat="1" applyFont="1" applyFill="1" applyBorder="1" applyAlignment="1" applyProtection="1">
      <alignment horizontal="center" wrapText="1"/>
    </xf>
    <xf numFmtId="0" fontId="4" fillId="3" borderId="4" xfId="0" applyNumberFormat="1" applyFont="1" applyFill="1" applyBorder="1" applyAlignment="1" applyProtection="1">
      <alignment horizontal="center" wrapText="1"/>
    </xf>
    <xf numFmtId="0" fontId="4" fillId="0" borderId="3" xfId="0" applyNumberFormat="1" applyFont="1" applyFill="1" applyBorder="1" applyAlignment="1" applyProtection="1">
      <alignment horizontal="left"/>
    </xf>
    <xf numFmtId="0" fontId="4" fillId="0" borderId="4" xfId="0" applyNumberFormat="1" applyFont="1" applyFill="1" applyBorder="1" applyAlignment="1" applyProtection="1">
      <alignment horizontal="left"/>
    </xf>
    <xf numFmtId="0" fontId="4" fillId="3" borderId="2" xfId="0" applyNumberFormat="1" applyFont="1" applyFill="1" applyBorder="1" applyAlignment="1" applyProtection="1">
      <alignment horizontal="center" wrapText="1"/>
    </xf>
    <xf numFmtId="0" fontId="4" fillId="4" borderId="2" xfId="0" applyNumberFormat="1" applyFont="1" applyFill="1" applyBorder="1" applyAlignment="1" applyProtection="1">
      <alignment horizontal="center"/>
    </xf>
    <xf numFmtId="0" fontId="4" fillId="4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/>
    </xf>
  </cellXfs>
  <cellStyles count="3">
    <cellStyle name="Izlaz" xfId="1" builtinId="21"/>
    <cellStyle name="Normalno" xfId="0" builtinId="0"/>
    <cellStyle name="Obično_List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8"/>
  <sheetViews>
    <sheetView tabSelected="1" topLeftCell="A10" workbookViewId="0">
      <selection activeCell="H16" sqref="H16"/>
    </sheetView>
  </sheetViews>
  <sheetFormatPr defaultRowHeight="15" x14ac:dyDescent="0.25"/>
  <cols>
    <col min="1" max="1" width="6.85546875" style="2" customWidth="1"/>
    <col min="2" max="2" width="33.7109375" style="2" customWidth="1"/>
    <col min="3" max="3" width="16.85546875" style="2" customWidth="1"/>
    <col min="4" max="4" width="17.42578125" style="2" customWidth="1"/>
    <col min="5" max="6" width="9.140625" style="2"/>
    <col min="7" max="7" width="11.28515625" style="2" bestFit="1" customWidth="1"/>
    <col min="8" max="8" width="9.140625" style="2"/>
    <col min="9" max="9" width="11.28515625" style="2" bestFit="1" customWidth="1"/>
    <col min="10" max="253" width="9.140625" style="2"/>
    <col min="254" max="254" width="6.85546875" style="2" customWidth="1"/>
    <col min="255" max="255" width="33.7109375" style="2" customWidth="1"/>
    <col min="256" max="256" width="19.28515625" style="2" customWidth="1"/>
    <col min="257" max="257" width="16.85546875" style="2" customWidth="1"/>
    <col min="258" max="258" width="17.42578125" style="2" customWidth="1"/>
    <col min="259" max="259" width="9.85546875" style="2" customWidth="1"/>
    <col min="260" max="260" width="9.42578125" style="2" customWidth="1"/>
    <col min="261" max="262" width="9.140625" style="2"/>
    <col min="263" max="263" width="11.28515625" style="2" bestFit="1" customWidth="1"/>
    <col min="264" max="264" width="9.140625" style="2"/>
    <col min="265" max="265" width="11.28515625" style="2" bestFit="1" customWidth="1"/>
    <col min="266" max="509" width="9.140625" style="2"/>
    <col min="510" max="510" width="6.85546875" style="2" customWidth="1"/>
    <col min="511" max="511" width="33.7109375" style="2" customWidth="1"/>
    <col min="512" max="512" width="19.28515625" style="2" customWidth="1"/>
    <col min="513" max="513" width="16.85546875" style="2" customWidth="1"/>
    <col min="514" max="514" width="17.42578125" style="2" customWidth="1"/>
    <col min="515" max="515" width="9.85546875" style="2" customWidth="1"/>
    <col min="516" max="516" width="9.42578125" style="2" customWidth="1"/>
    <col min="517" max="518" width="9.140625" style="2"/>
    <col min="519" max="519" width="11.28515625" style="2" bestFit="1" customWidth="1"/>
    <col min="520" max="520" width="9.140625" style="2"/>
    <col min="521" max="521" width="11.28515625" style="2" bestFit="1" customWidth="1"/>
    <col min="522" max="765" width="9.140625" style="2"/>
    <col min="766" max="766" width="6.85546875" style="2" customWidth="1"/>
    <col min="767" max="767" width="33.7109375" style="2" customWidth="1"/>
    <col min="768" max="768" width="19.28515625" style="2" customWidth="1"/>
    <col min="769" max="769" width="16.85546875" style="2" customWidth="1"/>
    <col min="770" max="770" width="17.42578125" style="2" customWidth="1"/>
    <col min="771" max="771" width="9.85546875" style="2" customWidth="1"/>
    <col min="772" max="772" width="9.42578125" style="2" customWidth="1"/>
    <col min="773" max="774" width="9.140625" style="2"/>
    <col min="775" max="775" width="11.28515625" style="2" bestFit="1" customWidth="1"/>
    <col min="776" max="776" width="9.140625" style="2"/>
    <col min="777" max="777" width="11.28515625" style="2" bestFit="1" customWidth="1"/>
    <col min="778" max="1021" width="9.140625" style="2"/>
    <col min="1022" max="1022" width="6.85546875" style="2" customWidth="1"/>
    <col min="1023" max="1023" width="33.7109375" style="2" customWidth="1"/>
    <col min="1024" max="1024" width="19.28515625" style="2" customWidth="1"/>
    <col min="1025" max="1025" width="16.85546875" style="2" customWidth="1"/>
    <col min="1026" max="1026" width="17.42578125" style="2" customWidth="1"/>
    <col min="1027" max="1027" width="9.85546875" style="2" customWidth="1"/>
    <col min="1028" max="1028" width="9.42578125" style="2" customWidth="1"/>
    <col min="1029" max="1030" width="9.140625" style="2"/>
    <col min="1031" max="1031" width="11.28515625" style="2" bestFit="1" customWidth="1"/>
    <col min="1032" max="1032" width="9.140625" style="2"/>
    <col min="1033" max="1033" width="11.28515625" style="2" bestFit="1" customWidth="1"/>
    <col min="1034" max="1277" width="9.140625" style="2"/>
    <col min="1278" max="1278" width="6.85546875" style="2" customWidth="1"/>
    <col min="1279" max="1279" width="33.7109375" style="2" customWidth="1"/>
    <col min="1280" max="1280" width="19.28515625" style="2" customWidth="1"/>
    <col min="1281" max="1281" width="16.85546875" style="2" customWidth="1"/>
    <col min="1282" max="1282" width="17.42578125" style="2" customWidth="1"/>
    <col min="1283" max="1283" width="9.85546875" style="2" customWidth="1"/>
    <col min="1284" max="1284" width="9.42578125" style="2" customWidth="1"/>
    <col min="1285" max="1286" width="9.140625" style="2"/>
    <col min="1287" max="1287" width="11.28515625" style="2" bestFit="1" customWidth="1"/>
    <col min="1288" max="1288" width="9.140625" style="2"/>
    <col min="1289" max="1289" width="11.28515625" style="2" bestFit="1" customWidth="1"/>
    <col min="1290" max="1533" width="9.140625" style="2"/>
    <col min="1534" max="1534" width="6.85546875" style="2" customWidth="1"/>
    <col min="1535" max="1535" width="33.7109375" style="2" customWidth="1"/>
    <col min="1536" max="1536" width="19.28515625" style="2" customWidth="1"/>
    <col min="1537" max="1537" width="16.85546875" style="2" customWidth="1"/>
    <col min="1538" max="1538" width="17.42578125" style="2" customWidth="1"/>
    <col min="1539" max="1539" width="9.85546875" style="2" customWidth="1"/>
    <col min="1540" max="1540" width="9.42578125" style="2" customWidth="1"/>
    <col min="1541" max="1542" width="9.140625" style="2"/>
    <col min="1543" max="1543" width="11.28515625" style="2" bestFit="1" customWidth="1"/>
    <col min="1544" max="1544" width="9.140625" style="2"/>
    <col min="1545" max="1545" width="11.28515625" style="2" bestFit="1" customWidth="1"/>
    <col min="1546" max="1789" width="9.140625" style="2"/>
    <col min="1790" max="1790" width="6.85546875" style="2" customWidth="1"/>
    <col min="1791" max="1791" width="33.7109375" style="2" customWidth="1"/>
    <col min="1792" max="1792" width="19.28515625" style="2" customWidth="1"/>
    <col min="1793" max="1793" width="16.85546875" style="2" customWidth="1"/>
    <col min="1794" max="1794" width="17.42578125" style="2" customWidth="1"/>
    <col min="1795" max="1795" width="9.85546875" style="2" customWidth="1"/>
    <col min="1796" max="1796" width="9.42578125" style="2" customWidth="1"/>
    <col min="1797" max="1798" width="9.140625" style="2"/>
    <col min="1799" max="1799" width="11.28515625" style="2" bestFit="1" customWidth="1"/>
    <col min="1800" max="1800" width="9.140625" style="2"/>
    <col min="1801" max="1801" width="11.28515625" style="2" bestFit="1" customWidth="1"/>
    <col min="1802" max="2045" width="9.140625" style="2"/>
    <col min="2046" max="2046" width="6.85546875" style="2" customWidth="1"/>
    <col min="2047" max="2047" width="33.7109375" style="2" customWidth="1"/>
    <col min="2048" max="2048" width="19.28515625" style="2" customWidth="1"/>
    <col min="2049" max="2049" width="16.85546875" style="2" customWidth="1"/>
    <col min="2050" max="2050" width="17.42578125" style="2" customWidth="1"/>
    <col min="2051" max="2051" width="9.85546875" style="2" customWidth="1"/>
    <col min="2052" max="2052" width="9.42578125" style="2" customWidth="1"/>
    <col min="2053" max="2054" width="9.140625" style="2"/>
    <col min="2055" max="2055" width="11.28515625" style="2" bestFit="1" customWidth="1"/>
    <col min="2056" max="2056" width="9.140625" style="2"/>
    <col min="2057" max="2057" width="11.28515625" style="2" bestFit="1" customWidth="1"/>
    <col min="2058" max="2301" width="9.140625" style="2"/>
    <col min="2302" max="2302" width="6.85546875" style="2" customWidth="1"/>
    <col min="2303" max="2303" width="33.7109375" style="2" customWidth="1"/>
    <col min="2304" max="2304" width="19.28515625" style="2" customWidth="1"/>
    <col min="2305" max="2305" width="16.85546875" style="2" customWidth="1"/>
    <col min="2306" max="2306" width="17.42578125" style="2" customWidth="1"/>
    <col min="2307" max="2307" width="9.85546875" style="2" customWidth="1"/>
    <col min="2308" max="2308" width="9.42578125" style="2" customWidth="1"/>
    <col min="2309" max="2310" width="9.140625" style="2"/>
    <col min="2311" max="2311" width="11.28515625" style="2" bestFit="1" customWidth="1"/>
    <col min="2312" max="2312" width="9.140625" style="2"/>
    <col min="2313" max="2313" width="11.28515625" style="2" bestFit="1" customWidth="1"/>
    <col min="2314" max="2557" width="9.140625" style="2"/>
    <col min="2558" max="2558" width="6.85546875" style="2" customWidth="1"/>
    <col min="2559" max="2559" width="33.7109375" style="2" customWidth="1"/>
    <col min="2560" max="2560" width="19.28515625" style="2" customWidth="1"/>
    <col min="2561" max="2561" width="16.85546875" style="2" customWidth="1"/>
    <col min="2562" max="2562" width="17.42578125" style="2" customWidth="1"/>
    <col min="2563" max="2563" width="9.85546875" style="2" customWidth="1"/>
    <col min="2564" max="2564" width="9.42578125" style="2" customWidth="1"/>
    <col min="2565" max="2566" width="9.140625" style="2"/>
    <col min="2567" max="2567" width="11.28515625" style="2" bestFit="1" customWidth="1"/>
    <col min="2568" max="2568" width="9.140625" style="2"/>
    <col min="2569" max="2569" width="11.28515625" style="2" bestFit="1" customWidth="1"/>
    <col min="2570" max="2813" width="9.140625" style="2"/>
    <col min="2814" max="2814" width="6.85546875" style="2" customWidth="1"/>
    <col min="2815" max="2815" width="33.7109375" style="2" customWidth="1"/>
    <col min="2816" max="2816" width="19.28515625" style="2" customWidth="1"/>
    <col min="2817" max="2817" width="16.85546875" style="2" customWidth="1"/>
    <col min="2818" max="2818" width="17.42578125" style="2" customWidth="1"/>
    <col min="2819" max="2819" width="9.85546875" style="2" customWidth="1"/>
    <col min="2820" max="2820" width="9.42578125" style="2" customWidth="1"/>
    <col min="2821" max="2822" width="9.140625" style="2"/>
    <col min="2823" max="2823" width="11.28515625" style="2" bestFit="1" customWidth="1"/>
    <col min="2824" max="2824" width="9.140625" style="2"/>
    <col min="2825" max="2825" width="11.28515625" style="2" bestFit="1" customWidth="1"/>
    <col min="2826" max="3069" width="9.140625" style="2"/>
    <col min="3070" max="3070" width="6.85546875" style="2" customWidth="1"/>
    <col min="3071" max="3071" width="33.7109375" style="2" customWidth="1"/>
    <col min="3072" max="3072" width="19.28515625" style="2" customWidth="1"/>
    <col min="3073" max="3073" width="16.85546875" style="2" customWidth="1"/>
    <col min="3074" max="3074" width="17.42578125" style="2" customWidth="1"/>
    <col min="3075" max="3075" width="9.85546875" style="2" customWidth="1"/>
    <col min="3076" max="3076" width="9.42578125" style="2" customWidth="1"/>
    <col min="3077" max="3078" width="9.140625" style="2"/>
    <col min="3079" max="3079" width="11.28515625" style="2" bestFit="1" customWidth="1"/>
    <col min="3080" max="3080" width="9.140625" style="2"/>
    <col min="3081" max="3081" width="11.28515625" style="2" bestFit="1" customWidth="1"/>
    <col min="3082" max="3325" width="9.140625" style="2"/>
    <col min="3326" max="3326" width="6.85546875" style="2" customWidth="1"/>
    <col min="3327" max="3327" width="33.7109375" style="2" customWidth="1"/>
    <col min="3328" max="3328" width="19.28515625" style="2" customWidth="1"/>
    <col min="3329" max="3329" width="16.85546875" style="2" customWidth="1"/>
    <col min="3330" max="3330" width="17.42578125" style="2" customWidth="1"/>
    <col min="3331" max="3331" width="9.85546875" style="2" customWidth="1"/>
    <col min="3332" max="3332" width="9.42578125" style="2" customWidth="1"/>
    <col min="3333" max="3334" width="9.140625" style="2"/>
    <col min="3335" max="3335" width="11.28515625" style="2" bestFit="1" customWidth="1"/>
    <col min="3336" max="3336" width="9.140625" style="2"/>
    <col min="3337" max="3337" width="11.28515625" style="2" bestFit="1" customWidth="1"/>
    <col min="3338" max="3581" width="9.140625" style="2"/>
    <col min="3582" max="3582" width="6.85546875" style="2" customWidth="1"/>
    <col min="3583" max="3583" width="33.7109375" style="2" customWidth="1"/>
    <col min="3584" max="3584" width="19.28515625" style="2" customWidth="1"/>
    <col min="3585" max="3585" width="16.85546875" style="2" customWidth="1"/>
    <col min="3586" max="3586" width="17.42578125" style="2" customWidth="1"/>
    <col min="3587" max="3587" width="9.85546875" style="2" customWidth="1"/>
    <col min="3588" max="3588" width="9.42578125" style="2" customWidth="1"/>
    <col min="3589" max="3590" width="9.140625" style="2"/>
    <col min="3591" max="3591" width="11.28515625" style="2" bestFit="1" customWidth="1"/>
    <col min="3592" max="3592" width="9.140625" style="2"/>
    <col min="3593" max="3593" width="11.28515625" style="2" bestFit="1" customWidth="1"/>
    <col min="3594" max="3837" width="9.140625" style="2"/>
    <col min="3838" max="3838" width="6.85546875" style="2" customWidth="1"/>
    <col min="3839" max="3839" width="33.7109375" style="2" customWidth="1"/>
    <col min="3840" max="3840" width="19.28515625" style="2" customWidth="1"/>
    <col min="3841" max="3841" width="16.85546875" style="2" customWidth="1"/>
    <col min="3842" max="3842" width="17.42578125" style="2" customWidth="1"/>
    <col min="3843" max="3843" width="9.85546875" style="2" customWidth="1"/>
    <col min="3844" max="3844" width="9.42578125" style="2" customWidth="1"/>
    <col min="3845" max="3846" width="9.140625" style="2"/>
    <col min="3847" max="3847" width="11.28515625" style="2" bestFit="1" customWidth="1"/>
    <col min="3848" max="3848" width="9.140625" style="2"/>
    <col min="3849" max="3849" width="11.28515625" style="2" bestFit="1" customWidth="1"/>
    <col min="3850" max="4093" width="9.140625" style="2"/>
    <col min="4094" max="4094" width="6.85546875" style="2" customWidth="1"/>
    <col min="4095" max="4095" width="33.7109375" style="2" customWidth="1"/>
    <col min="4096" max="4096" width="19.28515625" style="2" customWidth="1"/>
    <col min="4097" max="4097" width="16.85546875" style="2" customWidth="1"/>
    <col min="4098" max="4098" width="17.42578125" style="2" customWidth="1"/>
    <col min="4099" max="4099" width="9.85546875" style="2" customWidth="1"/>
    <col min="4100" max="4100" width="9.42578125" style="2" customWidth="1"/>
    <col min="4101" max="4102" width="9.140625" style="2"/>
    <col min="4103" max="4103" width="11.28515625" style="2" bestFit="1" customWidth="1"/>
    <col min="4104" max="4104" width="9.140625" style="2"/>
    <col min="4105" max="4105" width="11.28515625" style="2" bestFit="1" customWidth="1"/>
    <col min="4106" max="4349" width="9.140625" style="2"/>
    <col min="4350" max="4350" width="6.85546875" style="2" customWidth="1"/>
    <col min="4351" max="4351" width="33.7109375" style="2" customWidth="1"/>
    <col min="4352" max="4352" width="19.28515625" style="2" customWidth="1"/>
    <col min="4353" max="4353" width="16.85546875" style="2" customWidth="1"/>
    <col min="4354" max="4354" width="17.42578125" style="2" customWidth="1"/>
    <col min="4355" max="4355" width="9.85546875" style="2" customWidth="1"/>
    <col min="4356" max="4356" width="9.42578125" style="2" customWidth="1"/>
    <col min="4357" max="4358" width="9.140625" style="2"/>
    <col min="4359" max="4359" width="11.28515625" style="2" bestFit="1" customWidth="1"/>
    <col min="4360" max="4360" width="9.140625" style="2"/>
    <col min="4361" max="4361" width="11.28515625" style="2" bestFit="1" customWidth="1"/>
    <col min="4362" max="4605" width="9.140625" style="2"/>
    <col min="4606" max="4606" width="6.85546875" style="2" customWidth="1"/>
    <col min="4607" max="4607" width="33.7109375" style="2" customWidth="1"/>
    <col min="4608" max="4608" width="19.28515625" style="2" customWidth="1"/>
    <col min="4609" max="4609" width="16.85546875" style="2" customWidth="1"/>
    <col min="4610" max="4610" width="17.42578125" style="2" customWidth="1"/>
    <col min="4611" max="4611" width="9.85546875" style="2" customWidth="1"/>
    <col min="4612" max="4612" width="9.42578125" style="2" customWidth="1"/>
    <col min="4613" max="4614" width="9.140625" style="2"/>
    <col min="4615" max="4615" width="11.28515625" style="2" bestFit="1" customWidth="1"/>
    <col min="4616" max="4616" width="9.140625" style="2"/>
    <col min="4617" max="4617" width="11.28515625" style="2" bestFit="1" customWidth="1"/>
    <col min="4618" max="4861" width="9.140625" style="2"/>
    <col min="4862" max="4862" width="6.85546875" style="2" customWidth="1"/>
    <col min="4863" max="4863" width="33.7109375" style="2" customWidth="1"/>
    <col min="4864" max="4864" width="19.28515625" style="2" customWidth="1"/>
    <col min="4865" max="4865" width="16.85546875" style="2" customWidth="1"/>
    <col min="4866" max="4866" width="17.42578125" style="2" customWidth="1"/>
    <col min="4867" max="4867" width="9.85546875" style="2" customWidth="1"/>
    <col min="4868" max="4868" width="9.42578125" style="2" customWidth="1"/>
    <col min="4869" max="4870" width="9.140625" style="2"/>
    <col min="4871" max="4871" width="11.28515625" style="2" bestFit="1" customWidth="1"/>
    <col min="4872" max="4872" width="9.140625" style="2"/>
    <col min="4873" max="4873" width="11.28515625" style="2" bestFit="1" customWidth="1"/>
    <col min="4874" max="5117" width="9.140625" style="2"/>
    <col min="5118" max="5118" width="6.85546875" style="2" customWidth="1"/>
    <col min="5119" max="5119" width="33.7109375" style="2" customWidth="1"/>
    <col min="5120" max="5120" width="19.28515625" style="2" customWidth="1"/>
    <col min="5121" max="5121" width="16.85546875" style="2" customWidth="1"/>
    <col min="5122" max="5122" width="17.42578125" style="2" customWidth="1"/>
    <col min="5123" max="5123" width="9.85546875" style="2" customWidth="1"/>
    <col min="5124" max="5124" width="9.42578125" style="2" customWidth="1"/>
    <col min="5125" max="5126" width="9.140625" style="2"/>
    <col min="5127" max="5127" width="11.28515625" style="2" bestFit="1" customWidth="1"/>
    <col min="5128" max="5128" width="9.140625" style="2"/>
    <col min="5129" max="5129" width="11.28515625" style="2" bestFit="1" customWidth="1"/>
    <col min="5130" max="5373" width="9.140625" style="2"/>
    <col min="5374" max="5374" width="6.85546875" style="2" customWidth="1"/>
    <col min="5375" max="5375" width="33.7109375" style="2" customWidth="1"/>
    <col min="5376" max="5376" width="19.28515625" style="2" customWidth="1"/>
    <col min="5377" max="5377" width="16.85546875" style="2" customWidth="1"/>
    <col min="5378" max="5378" width="17.42578125" style="2" customWidth="1"/>
    <col min="5379" max="5379" width="9.85546875" style="2" customWidth="1"/>
    <col min="5380" max="5380" width="9.42578125" style="2" customWidth="1"/>
    <col min="5381" max="5382" width="9.140625" style="2"/>
    <col min="5383" max="5383" width="11.28515625" style="2" bestFit="1" customWidth="1"/>
    <col min="5384" max="5384" width="9.140625" style="2"/>
    <col min="5385" max="5385" width="11.28515625" style="2" bestFit="1" customWidth="1"/>
    <col min="5386" max="5629" width="9.140625" style="2"/>
    <col min="5630" max="5630" width="6.85546875" style="2" customWidth="1"/>
    <col min="5631" max="5631" width="33.7109375" style="2" customWidth="1"/>
    <col min="5632" max="5632" width="19.28515625" style="2" customWidth="1"/>
    <col min="5633" max="5633" width="16.85546875" style="2" customWidth="1"/>
    <col min="5634" max="5634" width="17.42578125" style="2" customWidth="1"/>
    <col min="5635" max="5635" width="9.85546875" style="2" customWidth="1"/>
    <col min="5636" max="5636" width="9.42578125" style="2" customWidth="1"/>
    <col min="5637" max="5638" width="9.140625" style="2"/>
    <col min="5639" max="5639" width="11.28515625" style="2" bestFit="1" customWidth="1"/>
    <col min="5640" max="5640" width="9.140625" style="2"/>
    <col min="5641" max="5641" width="11.28515625" style="2" bestFit="1" customWidth="1"/>
    <col min="5642" max="5885" width="9.140625" style="2"/>
    <col min="5886" max="5886" width="6.85546875" style="2" customWidth="1"/>
    <col min="5887" max="5887" width="33.7109375" style="2" customWidth="1"/>
    <col min="5888" max="5888" width="19.28515625" style="2" customWidth="1"/>
    <col min="5889" max="5889" width="16.85546875" style="2" customWidth="1"/>
    <col min="5890" max="5890" width="17.42578125" style="2" customWidth="1"/>
    <col min="5891" max="5891" width="9.85546875" style="2" customWidth="1"/>
    <col min="5892" max="5892" width="9.42578125" style="2" customWidth="1"/>
    <col min="5893" max="5894" width="9.140625" style="2"/>
    <col min="5895" max="5895" width="11.28515625" style="2" bestFit="1" customWidth="1"/>
    <col min="5896" max="5896" width="9.140625" style="2"/>
    <col min="5897" max="5897" width="11.28515625" style="2" bestFit="1" customWidth="1"/>
    <col min="5898" max="6141" width="9.140625" style="2"/>
    <col min="6142" max="6142" width="6.85546875" style="2" customWidth="1"/>
    <col min="6143" max="6143" width="33.7109375" style="2" customWidth="1"/>
    <col min="6144" max="6144" width="19.28515625" style="2" customWidth="1"/>
    <col min="6145" max="6145" width="16.85546875" style="2" customWidth="1"/>
    <col min="6146" max="6146" width="17.42578125" style="2" customWidth="1"/>
    <col min="6147" max="6147" width="9.85546875" style="2" customWidth="1"/>
    <col min="6148" max="6148" width="9.42578125" style="2" customWidth="1"/>
    <col min="6149" max="6150" width="9.140625" style="2"/>
    <col min="6151" max="6151" width="11.28515625" style="2" bestFit="1" customWidth="1"/>
    <col min="6152" max="6152" width="9.140625" style="2"/>
    <col min="6153" max="6153" width="11.28515625" style="2" bestFit="1" customWidth="1"/>
    <col min="6154" max="6397" width="9.140625" style="2"/>
    <col min="6398" max="6398" width="6.85546875" style="2" customWidth="1"/>
    <col min="6399" max="6399" width="33.7109375" style="2" customWidth="1"/>
    <col min="6400" max="6400" width="19.28515625" style="2" customWidth="1"/>
    <col min="6401" max="6401" width="16.85546875" style="2" customWidth="1"/>
    <col min="6402" max="6402" width="17.42578125" style="2" customWidth="1"/>
    <col min="6403" max="6403" width="9.85546875" style="2" customWidth="1"/>
    <col min="6404" max="6404" width="9.42578125" style="2" customWidth="1"/>
    <col min="6405" max="6406" width="9.140625" style="2"/>
    <col min="6407" max="6407" width="11.28515625" style="2" bestFit="1" customWidth="1"/>
    <col min="6408" max="6408" width="9.140625" style="2"/>
    <col min="6409" max="6409" width="11.28515625" style="2" bestFit="1" customWidth="1"/>
    <col min="6410" max="6653" width="9.140625" style="2"/>
    <col min="6654" max="6654" width="6.85546875" style="2" customWidth="1"/>
    <col min="6655" max="6655" width="33.7109375" style="2" customWidth="1"/>
    <col min="6656" max="6656" width="19.28515625" style="2" customWidth="1"/>
    <col min="6657" max="6657" width="16.85546875" style="2" customWidth="1"/>
    <col min="6658" max="6658" width="17.42578125" style="2" customWidth="1"/>
    <col min="6659" max="6659" width="9.85546875" style="2" customWidth="1"/>
    <col min="6660" max="6660" width="9.42578125" style="2" customWidth="1"/>
    <col min="6661" max="6662" width="9.140625" style="2"/>
    <col min="6663" max="6663" width="11.28515625" style="2" bestFit="1" customWidth="1"/>
    <col min="6664" max="6664" width="9.140625" style="2"/>
    <col min="6665" max="6665" width="11.28515625" style="2" bestFit="1" customWidth="1"/>
    <col min="6666" max="6909" width="9.140625" style="2"/>
    <col min="6910" max="6910" width="6.85546875" style="2" customWidth="1"/>
    <col min="6911" max="6911" width="33.7109375" style="2" customWidth="1"/>
    <col min="6912" max="6912" width="19.28515625" style="2" customWidth="1"/>
    <col min="6913" max="6913" width="16.85546875" style="2" customWidth="1"/>
    <col min="6914" max="6914" width="17.42578125" style="2" customWidth="1"/>
    <col min="6915" max="6915" width="9.85546875" style="2" customWidth="1"/>
    <col min="6916" max="6916" width="9.42578125" style="2" customWidth="1"/>
    <col min="6917" max="6918" width="9.140625" style="2"/>
    <col min="6919" max="6919" width="11.28515625" style="2" bestFit="1" customWidth="1"/>
    <col min="6920" max="6920" width="9.140625" style="2"/>
    <col min="6921" max="6921" width="11.28515625" style="2" bestFit="1" customWidth="1"/>
    <col min="6922" max="7165" width="9.140625" style="2"/>
    <col min="7166" max="7166" width="6.85546875" style="2" customWidth="1"/>
    <col min="7167" max="7167" width="33.7109375" style="2" customWidth="1"/>
    <col min="7168" max="7168" width="19.28515625" style="2" customWidth="1"/>
    <col min="7169" max="7169" width="16.85546875" style="2" customWidth="1"/>
    <col min="7170" max="7170" width="17.42578125" style="2" customWidth="1"/>
    <col min="7171" max="7171" width="9.85546875" style="2" customWidth="1"/>
    <col min="7172" max="7172" width="9.42578125" style="2" customWidth="1"/>
    <col min="7173" max="7174" width="9.140625" style="2"/>
    <col min="7175" max="7175" width="11.28515625" style="2" bestFit="1" customWidth="1"/>
    <col min="7176" max="7176" width="9.140625" style="2"/>
    <col min="7177" max="7177" width="11.28515625" style="2" bestFit="1" customWidth="1"/>
    <col min="7178" max="7421" width="9.140625" style="2"/>
    <col min="7422" max="7422" width="6.85546875" style="2" customWidth="1"/>
    <col min="7423" max="7423" width="33.7109375" style="2" customWidth="1"/>
    <col min="7424" max="7424" width="19.28515625" style="2" customWidth="1"/>
    <col min="7425" max="7425" width="16.85546875" style="2" customWidth="1"/>
    <col min="7426" max="7426" width="17.42578125" style="2" customWidth="1"/>
    <col min="7427" max="7427" width="9.85546875" style="2" customWidth="1"/>
    <col min="7428" max="7428" width="9.42578125" style="2" customWidth="1"/>
    <col min="7429" max="7430" width="9.140625" style="2"/>
    <col min="7431" max="7431" width="11.28515625" style="2" bestFit="1" customWidth="1"/>
    <col min="7432" max="7432" width="9.140625" style="2"/>
    <col min="7433" max="7433" width="11.28515625" style="2" bestFit="1" customWidth="1"/>
    <col min="7434" max="7677" width="9.140625" style="2"/>
    <col min="7678" max="7678" width="6.85546875" style="2" customWidth="1"/>
    <col min="7679" max="7679" width="33.7109375" style="2" customWidth="1"/>
    <col min="7680" max="7680" width="19.28515625" style="2" customWidth="1"/>
    <col min="7681" max="7681" width="16.85546875" style="2" customWidth="1"/>
    <col min="7682" max="7682" width="17.42578125" style="2" customWidth="1"/>
    <col min="7683" max="7683" width="9.85546875" style="2" customWidth="1"/>
    <col min="7684" max="7684" width="9.42578125" style="2" customWidth="1"/>
    <col min="7685" max="7686" width="9.140625" style="2"/>
    <col min="7687" max="7687" width="11.28515625" style="2" bestFit="1" customWidth="1"/>
    <col min="7688" max="7688" width="9.140625" style="2"/>
    <col min="7689" max="7689" width="11.28515625" style="2" bestFit="1" customWidth="1"/>
    <col min="7690" max="7933" width="9.140625" style="2"/>
    <col min="7934" max="7934" width="6.85546875" style="2" customWidth="1"/>
    <col min="7935" max="7935" width="33.7109375" style="2" customWidth="1"/>
    <col min="7936" max="7936" width="19.28515625" style="2" customWidth="1"/>
    <col min="7937" max="7937" width="16.85546875" style="2" customWidth="1"/>
    <col min="7938" max="7938" width="17.42578125" style="2" customWidth="1"/>
    <col min="7939" max="7939" width="9.85546875" style="2" customWidth="1"/>
    <col min="7940" max="7940" width="9.42578125" style="2" customWidth="1"/>
    <col min="7941" max="7942" width="9.140625" style="2"/>
    <col min="7943" max="7943" width="11.28515625" style="2" bestFit="1" customWidth="1"/>
    <col min="7944" max="7944" width="9.140625" style="2"/>
    <col min="7945" max="7945" width="11.28515625" style="2" bestFit="1" customWidth="1"/>
    <col min="7946" max="8189" width="9.140625" style="2"/>
    <col min="8190" max="8190" width="6.85546875" style="2" customWidth="1"/>
    <col min="8191" max="8191" width="33.7109375" style="2" customWidth="1"/>
    <col min="8192" max="8192" width="19.28515625" style="2" customWidth="1"/>
    <col min="8193" max="8193" width="16.85546875" style="2" customWidth="1"/>
    <col min="8194" max="8194" width="17.42578125" style="2" customWidth="1"/>
    <col min="8195" max="8195" width="9.85546875" style="2" customWidth="1"/>
    <col min="8196" max="8196" width="9.42578125" style="2" customWidth="1"/>
    <col min="8197" max="8198" width="9.140625" style="2"/>
    <col min="8199" max="8199" width="11.28515625" style="2" bestFit="1" customWidth="1"/>
    <col min="8200" max="8200" width="9.140625" style="2"/>
    <col min="8201" max="8201" width="11.28515625" style="2" bestFit="1" customWidth="1"/>
    <col min="8202" max="8445" width="9.140625" style="2"/>
    <col min="8446" max="8446" width="6.85546875" style="2" customWidth="1"/>
    <col min="8447" max="8447" width="33.7109375" style="2" customWidth="1"/>
    <col min="8448" max="8448" width="19.28515625" style="2" customWidth="1"/>
    <col min="8449" max="8449" width="16.85546875" style="2" customWidth="1"/>
    <col min="8450" max="8450" width="17.42578125" style="2" customWidth="1"/>
    <col min="8451" max="8451" width="9.85546875" style="2" customWidth="1"/>
    <col min="8452" max="8452" width="9.42578125" style="2" customWidth="1"/>
    <col min="8453" max="8454" width="9.140625" style="2"/>
    <col min="8455" max="8455" width="11.28515625" style="2" bestFit="1" customWidth="1"/>
    <col min="8456" max="8456" width="9.140625" style="2"/>
    <col min="8457" max="8457" width="11.28515625" style="2" bestFit="1" customWidth="1"/>
    <col min="8458" max="8701" width="9.140625" style="2"/>
    <col min="8702" max="8702" width="6.85546875" style="2" customWidth="1"/>
    <col min="8703" max="8703" width="33.7109375" style="2" customWidth="1"/>
    <col min="8704" max="8704" width="19.28515625" style="2" customWidth="1"/>
    <col min="8705" max="8705" width="16.85546875" style="2" customWidth="1"/>
    <col min="8706" max="8706" width="17.42578125" style="2" customWidth="1"/>
    <col min="8707" max="8707" width="9.85546875" style="2" customWidth="1"/>
    <col min="8708" max="8708" width="9.42578125" style="2" customWidth="1"/>
    <col min="8709" max="8710" width="9.140625" style="2"/>
    <col min="8711" max="8711" width="11.28515625" style="2" bestFit="1" customWidth="1"/>
    <col min="8712" max="8712" width="9.140625" style="2"/>
    <col min="8713" max="8713" width="11.28515625" style="2" bestFit="1" customWidth="1"/>
    <col min="8714" max="8957" width="9.140625" style="2"/>
    <col min="8958" max="8958" width="6.85546875" style="2" customWidth="1"/>
    <col min="8959" max="8959" width="33.7109375" style="2" customWidth="1"/>
    <col min="8960" max="8960" width="19.28515625" style="2" customWidth="1"/>
    <col min="8961" max="8961" width="16.85546875" style="2" customWidth="1"/>
    <col min="8962" max="8962" width="17.42578125" style="2" customWidth="1"/>
    <col min="8963" max="8963" width="9.85546875" style="2" customWidth="1"/>
    <col min="8964" max="8964" width="9.42578125" style="2" customWidth="1"/>
    <col min="8965" max="8966" width="9.140625" style="2"/>
    <col min="8967" max="8967" width="11.28515625" style="2" bestFit="1" customWidth="1"/>
    <col min="8968" max="8968" width="9.140625" style="2"/>
    <col min="8969" max="8969" width="11.28515625" style="2" bestFit="1" customWidth="1"/>
    <col min="8970" max="9213" width="9.140625" style="2"/>
    <col min="9214" max="9214" width="6.85546875" style="2" customWidth="1"/>
    <col min="9215" max="9215" width="33.7109375" style="2" customWidth="1"/>
    <col min="9216" max="9216" width="19.28515625" style="2" customWidth="1"/>
    <col min="9217" max="9217" width="16.85546875" style="2" customWidth="1"/>
    <col min="9218" max="9218" width="17.42578125" style="2" customWidth="1"/>
    <col min="9219" max="9219" width="9.85546875" style="2" customWidth="1"/>
    <col min="9220" max="9220" width="9.42578125" style="2" customWidth="1"/>
    <col min="9221" max="9222" width="9.140625" style="2"/>
    <col min="9223" max="9223" width="11.28515625" style="2" bestFit="1" customWidth="1"/>
    <col min="9224" max="9224" width="9.140625" style="2"/>
    <col min="9225" max="9225" width="11.28515625" style="2" bestFit="1" customWidth="1"/>
    <col min="9226" max="9469" width="9.140625" style="2"/>
    <col min="9470" max="9470" width="6.85546875" style="2" customWidth="1"/>
    <col min="9471" max="9471" width="33.7109375" style="2" customWidth="1"/>
    <col min="9472" max="9472" width="19.28515625" style="2" customWidth="1"/>
    <col min="9473" max="9473" width="16.85546875" style="2" customWidth="1"/>
    <col min="9474" max="9474" width="17.42578125" style="2" customWidth="1"/>
    <col min="9475" max="9475" width="9.85546875" style="2" customWidth="1"/>
    <col min="9476" max="9476" width="9.42578125" style="2" customWidth="1"/>
    <col min="9477" max="9478" width="9.140625" style="2"/>
    <col min="9479" max="9479" width="11.28515625" style="2" bestFit="1" customWidth="1"/>
    <col min="9480" max="9480" width="9.140625" style="2"/>
    <col min="9481" max="9481" width="11.28515625" style="2" bestFit="1" customWidth="1"/>
    <col min="9482" max="9725" width="9.140625" style="2"/>
    <col min="9726" max="9726" width="6.85546875" style="2" customWidth="1"/>
    <col min="9727" max="9727" width="33.7109375" style="2" customWidth="1"/>
    <col min="9728" max="9728" width="19.28515625" style="2" customWidth="1"/>
    <col min="9729" max="9729" width="16.85546875" style="2" customWidth="1"/>
    <col min="9730" max="9730" width="17.42578125" style="2" customWidth="1"/>
    <col min="9731" max="9731" width="9.85546875" style="2" customWidth="1"/>
    <col min="9732" max="9732" width="9.42578125" style="2" customWidth="1"/>
    <col min="9733" max="9734" width="9.140625" style="2"/>
    <col min="9735" max="9735" width="11.28515625" style="2" bestFit="1" customWidth="1"/>
    <col min="9736" max="9736" width="9.140625" style="2"/>
    <col min="9737" max="9737" width="11.28515625" style="2" bestFit="1" customWidth="1"/>
    <col min="9738" max="9981" width="9.140625" style="2"/>
    <col min="9982" max="9982" width="6.85546875" style="2" customWidth="1"/>
    <col min="9983" max="9983" width="33.7109375" style="2" customWidth="1"/>
    <col min="9984" max="9984" width="19.28515625" style="2" customWidth="1"/>
    <col min="9985" max="9985" width="16.85546875" style="2" customWidth="1"/>
    <col min="9986" max="9986" width="17.42578125" style="2" customWidth="1"/>
    <col min="9987" max="9987" width="9.85546875" style="2" customWidth="1"/>
    <col min="9988" max="9988" width="9.42578125" style="2" customWidth="1"/>
    <col min="9989" max="9990" width="9.140625" style="2"/>
    <col min="9991" max="9991" width="11.28515625" style="2" bestFit="1" customWidth="1"/>
    <col min="9992" max="9992" width="9.140625" style="2"/>
    <col min="9993" max="9993" width="11.28515625" style="2" bestFit="1" customWidth="1"/>
    <col min="9994" max="10237" width="9.140625" style="2"/>
    <col min="10238" max="10238" width="6.85546875" style="2" customWidth="1"/>
    <col min="10239" max="10239" width="33.7109375" style="2" customWidth="1"/>
    <col min="10240" max="10240" width="19.28515625" style="2" customWidth="1"/>
    <col min="10241" max="10241" width="16.85546875" style="2" customWidth="1"/>
    <col min="10242" max="10242" width="17.42578125" style="2" customWidth="1"/>
    <col min="10243" max="10243" width="9.85546875" style="2" customWidth="1"/>
    <col min="10244" max="10244" width="9.42578125" style="2" customWidth="1"/>
    <col min="10245" max="10246" width="9.140625" style="2"/>
    <col min="10247" max="10247" width="11.28515625" style="2" bestFit="1" customWidth="1"/>
    <col min="10248" max="10248" width="9.140625" style="2"/>
    <col min="10249" max="10249" width="11.28515625" style="2" bestFit="1" customWidth="1"/>
    <col min="10250" max="10493" width="9.140625" style="2"/>
    <col min="10494" max="10494" width="6.85546875" style="2" customWidth="1"/>
    <col min="10495" max="10495" width="33.7109375" style="2" customWidth="1"/>
    <col min="10496" max="10496" width="19.28515625" style="2" customWidth="1"/>
    <col min="10497" max="10497" width="16.85546875" style="2" customWidth="1"/>
    <col min="10498" max="10498" width="17.42578125" style="2" customWidth="1"/>
    <col min="10499" max="10499" width="9.85546875" style="2" customWidth="1"/>
    <col min="10500" max="10500" width="9.42578125" style="2" customWidth="1"/>
    <col min="10501" max="10502" width="9.140625" style="2"/>
    <col min="10503" max="10503" width="11.28515625" style="2" bestFit="1" customWidth="1"/>
    <col min="10504" max="10504" width="9.140625" style="2"/>
    <col min="10505" max="10505" width="11.28515625" style="2" bestFit="1" customWidth="1"/>
    <col min="10506" max="10749" width="9.140625" style="2"/>
    <col min="10750" max="10750" width="6.85546875" style="2" customWidth="1"/>
    <col min="10751" max="10751" width="33.7109375" style="2" customWidth="1"/>
    <col min="10752" max="10752" width="19.28515625" style="2" customWidth="1"/>
    <col min="10753" max="10753" width="16.85546875" style="2" customWidth="1"/>
    <col min="10754" max="10754" width="17.42578125" style="2" customWidth="1"/>
    <col min="10755" max="10755" width="9.85546875" style="2" customWidth="1"/>
    <col min="10756" max="10756" width="9.42578125" style="2" customWidth="1"/>
    <col min="10757" max="10758" width="9.140625" style="2"/>
    <col min="10759" max="10759" width="11.28515625" style="2" bestFit="1" customWidth="1"/>
    <col min="10760" max="10760" width="9.140625" style="2"/>
    <col min="10761" max="10761" width="11.28515625" style="2" bestFit="1" customWidth="1"/>
    <col min="10762" max="11005" width="9.140625" style="2"/>
    <col min="11006" max="11006" width="6.85546875" style="2" customWidth="1"/>
    <col min="11007" max="11007" width="33.7109375" style="2" customWidth="1"/>
    <col min="11008" max="11008" width="19.28515625" style="2" customWidth="1"/>
    <col min="11009" max="11009" width="16.85546875" style="2" customWidth="1"/>
    <col min="11010" max="11010" width="17.42578125" style="2" customWidth="1"/>
    <col min="11011" max="11011" width="9.85546875" style="2" customWidth="1"/>
    <col min="11012" max="11012" width="9.42578125" style="2" customWidth="1"/>
    <col min="11013" max="11014" width="9.140625" style="2"/>
    <col min="11015" max="11015" width="11.28515625" style="2" bestFit="1" customWidth="1"/>
    <col min="11016" max="11016" width="9.140625" style="2"/>
    <col min="11017" max="11017" width="11.28515625" style="2" bestFit="1" customWidth="1"/>
    <col min="11018" max="11261" width="9.140625" style="2"/>
    <col min="11262" max="11262" width="6.85546875" style="2" customWidth="1"/>
    <col min="11263" max="11263" width="33.7109375" style="2" customWidth="1"/>
    <col min="11264" max="11264" width="19.28515625" style="2" customWidth="1"/>
    <col min="11265" max="11265" width="16.85546875" style="2" customWidth="1"/>
    <col min="11266" max="11266" width="17.42578125" style="2" customWidth="1"/>
    <col min="11267" max="11267" width="9.85546875" style="2" customWidth="1"/>
    <col min="11268" max="11268" width="9.42578125" style="2" customWidth="1"/>
    <col min="11269" max="11270" width="9.140625" style="2"/>
    <col min="11271" max="11271" width="11.28515625" style="2" bestFit="1" customWidth="1"/>
    <col min="11272" max="11272" width="9.140625" style="2"/>
    <col min="11273" max="11273" width="11.28515625" style="2" bestFit="1" customWidth="1"/>
    <col min="11274" max="11517" width="9.140625" style="2"/>
    <col min="11518" max="11518" width="6.85546875" style="2" customWidth="1"/>
    <col min="11519" max="11519" width="33.7109375" style="2" customWidth="1"/>
    <col min="11520" max="11520" width="19.28515625" style="2" customWidth="1"/>
    <col min="11521" max="11521" width="16.85546875" style="2" customWidth="1"/>
    <col min="11522" max="11522" width="17.42578125" style="2" customWidth="1"/>
    <col min="11523" max="11523" width="9.85546875" style="2" customWidth="1"/>
    <col min="11524" max="11524" width="9.42578125" style="2" customWidth="1"/>
    <col min="11525" max="11526" width="9.140625" style="2"/>
    <col min="11527" max="11527" width="11.28515625" style="2" bestFit="1" customWidth="1"/>
    <col min="11528" max="11528" width="9.140625" style="2"/>
    <col min="11529" max="11529" width="11.28515625" style="2" bestFit="1" customWidth="1"/>
    <col min="11530" max="11773" width="9.140625" style="2"/>
    <col min="11774" max="11774" width="6.85546875" style="2" customWidth="1"/>
    <col min="11775" max="11775" width="33.7109375" style="2" customWidth="1"/>
    <col min="11776" max="11776" width="19.28515625" style="2" customWidth="1"/>
    <col min="11777" max="11777" width="16.85546875" style="2" customWidth="1"/>
    <col min="11778" max="11778" width="17.42578125" style="2" customWidth="1"/>
    <col min="11779" max="11779" width="9.85546875" style="2" customWidth="1"/>
    <col min="11780" max="11780" width="9.42578125" style="2" customWidth="1"/>
    <col min="11781" max="11782" width="9.140625" style="2"/>
    <col min="11783" max="11783" width="11.28515625" style="2" bestFit="1" customWidth="1"/>
    <col min="11784" max="11784" width="9.140625" style="2"/>
    <col min="11785" max="11785" width="11.28515625" style="2" bestFit="1" customWidth="1"/>
    <col min="11786" max="12029" width="9.140625" style="2"/>
    <col min="12030" max="12030" width="6.85546875" style="2" customWidth="1"/>
    <col min="12031" max="12031" width="33.7109375" style="2" customWidth="1"/>
    <col min="12032" max="12032" width="19.28515625" style="2" customWidth="1"/>
    <col min="12033" max="12033" width="16.85546875" style="2" customWidth="1"/>
    <col min="12034" max="12034" width="17.42578125" style="2" customWidth="1"/>
    <col min="12035" max="12035" width="9.85546875" style="2" customWidth="1"/>
    <col min="12036" max="12036" width="9.42578125" style="2" customWidth="1"/>
    <col min="12037" max="12038" width="9.140625" style="2"/>
    <col min="12039" max="12039" width="11.28515625" style="2" bestFit="1" customWidth="1"/>
    <col min="12040" max="12040" width="9.140625" style="2"/>
    <col min="12041" max="12041" width="11.28515625" style="2" bestFit="1" customWidth="1"/>
    <col min="12042" max="12285" width="9.140625" style="2"/>
    <col min="12286" max="12286" width="6.85546875" style="2" customWidth="1"/>
    <col min="12287" max="12287" width="33.7109375" style="2" customWidth="1"/>
    <col min="12288" max="12288" width="19.28515625" style="2" customWidth="1"/>
    <col min="12289" max="12289" width="16.85546875" style="2" customWidth="1"/>
    <col min="12290" max="12290" width="17.42578125" style="2" customWidth="1"/>
    <col min="12291" max="12291" width="9.85546875" style="2" customWidth="1"/>
    <col min="12292" max="12292" width="9.42578125" style="2" customWidth="1"/>
    <col min="12293" max="12294" width="9.140625" style="2"/>
    <col min="12295" max="12295" width="11.28515625" style="2" bestFit="1" customWidth="1"/>
    <col min="12296" max="12296" width="9.140625" style="2"/>
    <col min="12297" max="12297" width="11.28515625" style="2" bestFit="1" customWidth="1"/>
    <col min="12298" max="12541" width="9.140625" style="2"/>
    <col min="12542" max="12542" width="6.85546875" style="2" customWidth="1"/>
    <col min="12543" max="12543" width="33.7109375" style="2" customWidth="1"/>
    <col min="12544" max="12544" width="19.28515625" style="2" customWidth="1"/>
    <col min="12545" max="12545" width="16.85546875" style="2" customWidth="1"/>
    <col min="12546" max="12546" width="17.42578125" style="2" customWidth="1"/>
    <col min="12547" max="12547" width="9.85546875" style="2" customWidth="1"/>
    <col min="12548" max="12548" width="9.42578125" style="2" customWidth="1"/>
    <col min="12549" max="12550" width="9.140625" style="2"/>
    <col min="12551" max="12551" width="11.28515625" style="2" bestFit="1" customWidth="1"/>
    <col min="12552" max="12552" width="9.140625" style="2"/>
    <col min="12553" max="12553" width="11.28515625" style="2" bestFit="1" customWidth="1"/>
    <col min="12554" max="12797" width="9.140625" style="2"/>
    <col min="12798" max="12798" width="6.85546875" style="2" customWidth="1"/>
    <col min="12799" max="12799" width="33.7109375" style="2" customWidth="1"/>
    <col min="12800" max="12800" width="19.28515625" style="2" customWidth="1"/>
    <col min="12801" max="12801" width="16.85546875" style="2" customWidth="1"/>
    <col min="12802" max="12802" width="17.42578125" style="2" customWidth="1"/>
    <col min="12803" max="12803" width="9.85546875" style="2" customWidth="1"/>
    <col min="12804" max="12804" width="9.42578125" style="2" customWidth="1"/>
    <col min="12805" max="12806" width="9.140625" style="2"/>
    <col min="12807" max="12807" width="11.28515625" style="2" bestFit="1" customWidth="1"/>
    <col min="12808" max="12808" width="9.140625" style="2"/>
    <col min="12809" max="12809" width="11.28515625" style="2" bestFit="1" customWidth="1"/>
    <col min="12810" max="13053" width="9.140625" style="2"/>
    <col min="13054" max="13054" width="6.85546875" style="2" customWidth="1"/>
    <col min="13055" max="13055" width="33.7109375" style="2" customWidth="1"/>
    <col min="13056" max="13056" width="19.28515625" style="2" customWidth="1"/>
    <col min="13057" max="13057" width="16.85546875" style="2" customWidth="1"/>
    <col min="13058" max="13058" width="17.42578125" style="2" customWidth="1"/>
    <col min="13059" max="13059" width="9.85546875" style="2" customWidth="1"/>
    <col min="13060" max="13060" width="9.42578125" style="2" customWidth="1"/>
    <col min="13061" max="13062" width="9.140625" style="2"/>
    <col min="13063" max="13063" width="11.28515625" style="2" bestFit="1" customWidth="1"/>
    <col min="13064" max="13064" width="9.140625" style="2"/>
    <col min="13065" max="13065" width="11.28515625" style="2" bestFit="1" customWidth="1"/>
    <col min="13066" max="13309" width="9.140625" style="2"/>
    <col min="13310" max="13310" width="6.85546875" style="2" customWidth="1"/>
    <col min="13311" max="13311" width="33.7109375" style="2" customWidth="1"/>
    <col min="13312" max="13312" width="19.28515625" style="2" customWidth="1"/>
    <col min="13313" max="13313" width="16.85546875" style="2" customWidth="1"/>
    <col min="13314" max="13314" width="17.42578125" style="2" customWidth="1"/>
    <col min="13315" max="13315" width="9.85546875" style="2" customWidth="1"/>
    <col min="13316" max="13316" width="9.42578125" style="2" customWidth="1"/>
    <col min="13317" max="13318" width="9.140625" style="2"/>
    <col min="13319" max="13319" width="11.28515625" style="2" bestFit="1" customWidth="1"/>
    <col min="13320" max="13320" width="9.140625" style="2"/>
    <col min="13321" max="13321" width="11.28515625" style="2" bestFit="1" customWidth="1"/>
    <col min="13322" max="13565" width="9.140625" style="2"/>
    <col min="13566" max="13566" width="6.85546875" style="2" customWidth="1"/>
    <col min="13567" max="13567" width="33.7109375" style="2" customWidth="1"/>
    <col min="13568" max="13568" width="19.28515625" style="2" customWidth="1"/>
    <col min="13569" max="13569" width="16.85546875" style="2" customWidth="1"/>
    <col min="13570" max="13570" width="17.42578125" style="2" customWidth="1"/>
    <col min="13571" max="13571" width="9.85546875" style="2" customWidth="1"/>
    <col min="13572" max="13572" width="9.42578125" style="2" customWidth="1"/>
    <col min="13573" max="13574" width="9.140625" style="2"/>
    <col min="13575" max="13575" width="11.28515625" style="2" bestFit="1" customWidth="1"/>
    <col min="13576" max="13576" width="9.140625" style="2"/>
    <col min="13577" max="13577" width="11.28515625" style="2" bestFit="1" customWidth="1"/>
    <col min="13578" max="13821" width="9.140625" style="2"/>
    <col min="13822" max="13822" width="6.85546875" style="2" customWidth="1"/>
    <col min="13823" max="13823" width="33.7109375" style="2" customWidth="1"/>
    <col min="13824" max="13824" width="19.28515625" style="2" customWidth="1"/>
    <col min="13825" max="13825" width="16.85546875" style="2" customWidth="1"/>
    <col min="13826" max="13826" width="17.42578125" style="2" customWidth="1"/>
    <col min="13827" max="13827" width="9.85546875" style="2" customWidth="1"/>
    <col min="13828" max="13828" width="9.42578125" style="2" customWidth="1"/>
    <col min="13829" max="13830" width="9.140625" style="2"/>
    <col min="13831" max="13831" width="11.28515625" style="2" bestFit="1" customWidth="1"/>
    <col min="13832" max="13832" width="9.140625" style="2"/>
    <col min="13833" max="13833" width="11.28515625" style="2" bestFit="1" customWidth="1"/>
    <col min="13834" max="14077" width="9.140625" style="2"/>
    <col min="14078" max="14078" width="6.85546875" style="2" customWidth="1"/>
    <col min="14079" max="14079" width="33.7109375" style="2" customWidth="1"/>
    <col min="14080" max="14080" width="19.28515625" style="2" customWidth="1"/>
    <col min="14081" max="14081" width="16.85546875" style="2" customWidth="1"/>
    <col min="14082" max="14082" width="17.42578125" style="2" customWidth="1"/>
    <col min="14083" max="14083" width="9.85546875" style="2" customWidth="1"/>
    <col min="14084" max="14084" width="9.42578125" style="2" customWidth="1"/>
    <col min="14085" max="14086" width="9.140625" style="2"/>
    <col min="14087" max="14087" width="11.28515625" style="2" bestFit="1" customWidth="1"/>
    <col min="14088" max="14088" width="9.140625" style="2"/>
    <col min="14089" max="14089" width="11.28515625" style="2" bestFit="1" customWidth="1"/>
    <col min="14090" max="14333" width="9.140625" style="2"/>
    <col min="14334" max="14334" width="6.85546875" style="2" customWidth="1"/>
    <col min="14335" max="14335" width="33.7109375" style="2" customWidth="1"/>
    <col min="14336" max="14336" width="19.28515625" style="2" customWidth="1"/>
    <col min="14337" max="14337" width="16.85546875" style="2" customWidth="1"/>
    <col min="14338" max="14338" width="17.42578125" style="2" customWidth="1"/>
    <col min="14339" max="14339" width="9.85546875" style="2" customWidth="1"/>
    <col min="14340" max="14340" width="9.42578125" style="2" customWidth="1"/>
    <col min="14341" max="14342" width="9.140625" style="2"/>
    <col min="14343" max="14343" width="11.28515625" style="2" bestFit="1" customWidth="1"/>
    <col min="14344" max="14344" width="9.140625" style="2"/>
    <col min="14345" max="14345" width="11.28515625" style="2" bestFit="1" customWidth="1"/>
    <col min="14346" max="14589" width="9.140625" style="2"/>
    <col min="14590" max="14590" width="6.85546875" style="2" customWidth="1"/>
    <col min="14591" max="14591" width="33.7109375" style="2" customWidth="1"/>
    <col min="14592" max="14592" width="19.28515625" style="2" customWidth="1"/>
    <col min="14593" max="14593" width="16.85546875" style="2" customWidth="1"/>
    <col min="14594" max="14594" width="17.42578125" style="2" customWidth="1"/>
    <col min="14595" max="14595" width="9.85546875" style="2" customWidth="1"/>
    <col min="14596" max="14596" width="9.42578125" style="2" customWidth="1"/>
    <col min="14597" max="14598" width="9.140625" style="2"/>
    <col min="14599" max="14599" width="11.28515625" style="2" bestFit="1" customWidth="1"/>
    <col min="14600" max="14600" width="9.140625" style="2"/>
    <col min="14601" max="14601" width="11.28515625" style="2" bestFit="1" customWidth="1"/>
    <col min="14602" max="14845" width="9.140625" style="2"/>
    <col min="14846" max="14846" width="6.85546875" style="2" customWidth="1"/>
    <col min="14847" max="14847" width="33.7109375" style="2" customWidth="1"/>
    <col min="14848" max="14848" width="19.28515625" style="2" customWidth="1"/>
    <col min="14849" max="14849" width="16.85546875" style="2" customWidth="1"/>
    <col min="14850" max="14850" width="17.42578125" style="2" customWidth="1"/>
    <col min="14851" max="14851" width="9.85546875" style="2" customWidth="1"/>
    <col min="14852" max="14852" width="9.42578125" style="2" customWidth="1"/>
    <col min="14853" max="14854" width="9.140625" style="2"/>
    <col min="14855" max="14855" width="11.28515625" style="2" bestFit="1" customWidth="1"/>
    <col min="14856" max="14856" width="9.140625" style="2"/>
    <col min="14857" max="14857" width="11.28515625" style="2" bestFit="1" customWidth="1"/>
    <col min="14858" max="15101" width="9.140625" style="2"/>
    <col min="15102" max="15102" width="6.85546875" style="2" customWidth="1"/>
    <col min="15103" max="15103" width="33.7109375" style="2" customWidth="1"/>
    <col min="15104" max="15104" width="19.28515625" style="2" customWidth="1"/>
    <col min="15105" max="15105" width="16.85546875" style="2" customWidth="1"/>
    <col min="15106" max="15106" width="17.42578125" style="2" customWidth="1"/>
    <col min="15107" max="15107" width="9.85546875" style="2" customWidth="1"/>
    <col min="15108" max="15108" width="9.42578125" style="2" customWidth="1"/>
    <col min="15109" max="15110" width="9.140625" style="2"/>
    <col min="15111" max="15111" width="11.28515625" style="2" bestFit="1" customWidth="1"/>
    <col min="15112" max="15112" width="9.140625" style="2"/>
    <col min="15113" max="15113" width="11.28515625" style="2" bestFit="1" customWidth="1"/>
    <col min="15114" max="15357" width="9.140625" style="2"/>
    <col min="15358" max="15358" width="6.85546875" style="2" customWidth="1"/>
    <col min="15359" max="15359" width="33.7109375" style="2" customWidth="1"/>
    <col min="15360" max="15360" width="19.28515625" style="2" customWidth="1"/>
    <col min="15361" max="15361" width="16.85546875" style="2" customWidth="1"/>
    <col min="15362" max="15362" width="17.42578125" style="2" customWidth="1"/>
    <col min="15363" max="15363" width="9.85546875" style="2" customWidth="1"/>
    <col min="15364" max="15364" width="9.42578125" style="2" customWidth="1"/>
    <col min="15365" max="15366" width="9.140625" style="2"/>
    <col min="15367" max="15367" width="11.28515625" style="2" bestFit="1" customWidth="1"/>
    <col min="15368" max="15368" width="9.140625" style="2"/>
    <col min="15369" max="15369" width="11.28515625" style="2" bestFit="1" customWidth="1"/>
    <col min="15370" max="15613" width="9.140625" style="2"/>
    <col min="15614" max="15614" width="6.85546875" style="2" customWidth="1"/>
    <col min="15615" max="15615" width="33.7109375" style="2" customWidth="1"/>
    <col min="15616" max="15616" width="19.28515625" style="2" customWidth="1"/>
    <col min="15617" max="15617" width="16.85546875" style="2" customWidth="1"/>
    <col min="15618" max="15618" width="17.42578125" style="2" customWidth="1"/>
    <col min="15619" max="15619" width="9.85546875" style="2" customWidth="1"/>
    <col min="15620" max="15620" width="9.42578125" style="2" customWidth="1"/>
    <col min="15621" max="15622" width="9.140625" style="2"/>
    <col min="15623" max="15623" width="11.28515625" style="2" bestFit="1" customWidth="1"/>
    <col min="15624" max="15624" width="9.140625" style="2"/>
    <col min="15625" max="15625" width="11.28515625" style="2" bestFit="1" customWidth="1"/>
    <col min="15626" max="15869" width="9.140625" style="2"/>
    <col min="15870" max="15870" width="6.85546875" style="2" customWidth="1"/>
    <col min="15871" max="15871" width="33.7109375" style="2" customWidth="1"/>
    <col min="15872" max="15872" width="19.28515625" style="2" customWidth="1"/>
    <col min="15873" max="15873" width="16.85546875" style="2" customWidth="1"/>
    <col min="15874" max="15874" width="17.42578125" style="2" customWidth="1"/>
    <col min="15875" max="15875" width="9.85546875" style="2" customWidth="1"/>
    <col min="15876" max="15876" width="9.42578125" style="2" customWidth="1"/>
    <col min="15877" max="15878" width="9.140625" style="2"/>
    <col min="15879" max="15879" width="11.28515625" style="2" bestFit="1" customWidth="1"/>
    <col min="15880" max="15880" width="9.140625" style="2"/>
    <col min="15881" max="15881" width="11.28515625" style="2" bestFit="1" customWidth="1"/>
    <col min="15882" max="16125" width="9.140625" style="2"/>
    <col min="16126" max="16126" width="6.85546875" style="2" customWidth="1"/>
    <col min="16127" max="16127" width="33.7109375" style="2" customWidth="1"/>
    <col min="16128" max="16128" width="19.28515625" style="2" customWidth="1"/>
    <col min="16129" max="16129" width="16.85546875" style="2" customWidth="1"/>
    <col min="16130" max="16130" width="17.42578125" style="2" customWidth="1"/>
    <col min="16131" max="16131" width="9.85546875" style="2" customWidth="1"/>
    <col min="16132" max="16132" width="9.42578125" style="2" customWidth="1"/>
    <col min="16133" max="16134" width="9.140625" style="2"/>
    <col min="16135" max="16135" width="11.28515625" style="2" bestFit="1" customWidth="1"/>
    <col min="16136" max="16136" width="9.140625" style="2"/>
    <col min="16137" max="16137" width="11.28515625" style="2" bestFit="1" customWidth="1"/>
    <col min="16138" max="16384" width="9.140625" style="2"/>
  </cols>
  <sheetData>
    <row r="1" spans="1:4" ht="15.75" x14ac:dyDescent="0.25">
      <c r="A1" s="1" t="s">
        <v>0</v>
      </c>
    </row>
    <row r="2" spans="1:4" ht="15.75" x14ac:dyDescent="0.25">
      <c r="A2" s="1" t="s">
        <v>1</v>
      </c>
    </row>
    <row r="3" spans="1:4" ht="15.75" x14ac:dyDescent="0.25">
      <c r="A3" s="1" t="s">
        <v>2</v>
      </c>
    </row>
    <row r="5" spans="1:4" x14ac:dyDescent="0.25">
      <c r="A5" s="161" t="s">
        <v>3</v>
      </c>
      <c r="B5" s="161"/>
      <c r="C5" s="161"/>
      <c r="D5" s="161"/>
    </row>
    <row r="6" spans="1:4" x14ac:dyDescent="0.25">
      <c r="A6" s="162" t="s">
        <v>4</v>
      </c>
      <c r="B6" s="162"/>
      <c r="C6" s="162"/>
      <c r="D6" s="162"/>
    </row>
    <row r="7" spans="1:4" ht="28.5" customHeight="1" x14ac:dyDescent="0.25">
      <c r="A7" s="163" t="s">
        <v>5</v>
      </c>
      <c r="B7" s="163"/>
      <c r="C7" s="3" t="s">
        <v>6</v>
      </c>
      <c r="D7" s="4" t="s">
        <v>7</v>
      </c>
    </row>
    <row r="8" spans="1:4" x14ac:dyDescent="0.25">
      <c r="A8" s="164">
        <v>1</v>
      </c>
      <c r="B8" s="164"/>
      <c r="C8" s="5">
        <v>3</v>
      </c>
      <c r="D8" s="6">
        <v>4</v>
      </c>
    </row>
    <row r="9" spans="1:4" x14ac:dyDescent="0.25">
      <c r="A9" s="153" t="s">
        <v>8</v>
      </c>
      <c r="B9" s="153"/>
      <c r="C9" s="7">
        <f>C11+C10</f>
        <v>690436</v>
      </c>
      <c r="D9" s="8">
        <f>D11+D10</f>
        <v>757835.04</v>
      </c>
    </row>
    <row r="10" spans="1:4" x14ac:dyDescent="0.25">
      <c r="A10" s="159" t="s">
        <v>9</v>
      </c>
      <c r="B10" s="160"/>
      <c r="C10" s="9">
        <v>689905.11</v>
      </c>
      <c r="D10" s="10">
        <v>757179.28</v>
      </c>
    </row>
    <row r="11" spans="1:4" x14ac:dyDescent="0.25">
      <c r="A11" s="152" t="s">
        <v>10</v>
      </c>
      <c r="B11" s="152"/>
      <c r="C11" s="9">
        <v>530.89</v>
      </c>
      <c r="D11" s="10">
        <v>655.76</v>
      </c>
    </row>
    <row r="12" spans="1:4" x14ac:dyDescent="0.25">
      <c r="A12" s="153" t="s">
        <v>11</v>
      </c>
      <c r="B12" s="153"/>
      <c r="C12" s="7">
        <f>C13+C14</f>
        <v>693090.46</v>
      </c>
      <c r="D12" s="8">
        <f>D13+D14</f>
        <v>760489.5</v>
      </c>
    </row>
    <row r="13" spans="1:4" x14ac:dyDescent="0.25">
      <c r="A13" s="152" t="s">
        <v>12</v>
      </c>
      <c r="B13" s="152"/>
      <c r="C13" s="9">
        <v>692559.57</v>
      </c>
      <c r="D13" s="10">
        <v>759833.74</v>
      </c>
    </row>
    <row r="14" spans="1:4" x14ac:dyDescent="0.25">
      <c r="A14" s="152" t="s">
        <v>13</v>
      </c>
      <c r="B14" s="152"/>
      <c r="C14" s="9">
        <v>530.89</v>
      </c>
      <c r="D14" s="10">
        <v>655.76</v>
      </c>
    </row>
    <row r="15" spans="1:4" x14ac:dyDescent="0.25">
      <c r="A15" s="153" t="s">
        <v>14</v>
      </c>
      <c r="B15" s="153"/>
      <c r="C15" s="7">
        <f>C9-C12</f>
        <v>-2654.4599999999627</v>
      </c>
      <c r="D15" s="8">
        <f>D9-D12</f>
        <v>-2654.4599999999627</v>
      </c>
    </row>
    <row r="16" spans="1:4" ht="28.5" customHeight="1" x14ac:dyDescent="0.25">
      <c r="A16" s="154" t="s">
        <v>15</v>
      </c>
      <c r="B16" s="155"/>
      <c r="C16" s="9"/>
      <c r="D16" s="10"/>
    </row>
    <row r="17" spans="1:6" ht="24.75" customHeight="1" x14ac:dyDescent="0.25">
      <c r="A17" s="113" t="s">
        <v>16</v>
      </c>
      <c r="B17" s="114"/>
      <c r="C17" s="7"/>
      <c r="D17" s="8"/>
    </row>
    <row r="19" spans="1:6" x14ac:dyDescent="0.25">
      <c r="A19" s="2">
        <f ca="1">19:185</f>
        <v>0</v>
      </c>
    </row>
    <row r="20" spans="1:6" x14ac:dyDescent="0.25">
      <c r="D20" s="11"/>
    </row>
    <row r="21" spans="1:6" x14ac:dyDescent="0.25">
      <c r="D21" s="11"/>
    </row>
    <row r="22" spans="1:6" ht="27" customHeight="1" x14ac:dyDescent="0.25">
      <c r="A22" s="156" t="s">
        <v>17</v>
      </c>
      <c r="B22" s="157"/>
      <c r="C22" s="157"/>
      <c r="D22" s="158"/>
    </row>
    <row r="23" spans="1:6" ht="15.75" customHeight="1" x14ac:dyDescent="0.25">
      <c r="A23" s="156" t="s">
        <v>18</v>
      </c>
      <c r="B23" s="157"/>
      <c r="C23" s="157"/>
      <c r="D23" s="158"/>
    </row>
    <row r="24" spans="1:6" x14ac:dyDescent="0.25">
      <c r="A24" s="142" t="s">
        <v>19</v>
      </c>
      <c r="B24" s="143"/>
      <c r="C24" s="143"/>
      <c r="D24" s="144"/>
    </row>
    <row r="25" spans="1:6" ht="51" x14ac:dyDescent="0.25">
      <c r="A25" s="4" t="s">
        <v>20</v>
      </c>
      <c r="B25" s="12" t="s">
        <v>21</v>
      </c>
      <c r="C25" s="3" t="s">
        <v>6</v>
      </c>
      <c r="D25" s="4" t="s">
        <v>22</v>
      </c>
    </row>
    <row r="26" spans="1:6" x14ac:dyDescent="0.25">
      <c r="A26" s="6">
        <v>1</v>
      </c>
      <c r="B26" s="6">
        <v>2</v>
      </c>
      <c r="C26" s="5">
        <v>5</v>
      </c>
      <c r="D26" s="6">
        <v>6</v>
      </c>
    </row>
    <row r="27" spans="1:6" ht="21" customHeight="1" x14ac:dyDescent="0.25">
      <c r="A27" s="140" t="s">
        <v>23</v>
      </c>
      <c r="B27" s="145"/>
      <c r="C27" s="145"/>
      <c r="D27" s="141"/>
    </row>
    <row r="28" spans="1:6" ht="25.5" x14ac:dyDescent="0.25">
      <c r="A28" s="13">
        <v>636</v>
      </c>
      <c r="B28" s="14" t="s">
        <v>24</v>
      </c>
      <c r="C28" s="7">
        <f>C29+C30</f>
        <v>19908.419999999998</v>
      </c>
      <c r="D28" s="8">
        <f>D29+D30</f>
        <v>6636.14</v>
      </c>
    </row>
    <row r="29" spans="1:6" ht="25.5" x14ac:dyDescent="0.25">
      <c r="A29" s="15">
        <v>6361</v>
      </c>
      <c r="B29" s="16" t="s">
        <v>25</v>
      </c>
      <c r="C29" s="9">
        <v>19908.419999999998</v>
      </c>
      <c r="D29" s="10">
        <v>6636.14</v>
      </c>
    </row>
    <row r="30" spans="1:6" ht="38.25" x14ac:dyDescent="0.25">
      <c r="A30" s="15">
        <v>6362</v>
      </c>
      <c r="B30" s="16" t="s">
        <v>26</v>
      </c>
      <c r="C30" s="9">
        <v>0</v>
      </c>
      <c r="D30" s="10">
        <v>0</v>
      </c>
    </row>
    <row r="31" spans="1:6" ht="26.25" customHeight="1" x14ac:dyDescent="0.25">
      <c r="A31" s="150" t="s">
        <v>27</v>
      </c>
      <c r="B31" s="151"/>
      <c r="C31" s="7">
        <f>C28</f>
        <v>19908.419999999998</v>
      </c>
      <c r="D31" s="8">
        <f>D28</f>
        <v>6636.14</v>
      </c>
    </row>
    <row r="32" spans="1:6" x14ac:dyDescent="0.25">
      <c r="A32" s="140" t="s">
        <v>28</v>
      </c>
      <c r="B32" s="145"/>
      <c r="C32" s="145"/>
      <c r="D32" s="141"/>
      <c r="F32" s="17"/>
    </row>
    <row r="33" spans="1:4" ht="25.5" x14ac:dyDescent="0.25">
      <c r="A33" s="13">
        <v>636</v>
      </c>
      <c r="B33" s="14" t="s">
        <v>24</v>
      </c>
      <c r="C33" s="7">
        <f>C34+C35</f>
        <v>589143.27</v>
      </c>
      <c r="D33" s="8">
        <f>D34+D35</f>
        <v>634113.54999999993</v>
      </c>
    </row>
    <row r="34" spans="1:4" ht="25.5" x14ac:dyDescent="0.25">
      <c r="A34" s="15">
        <v>6361</v>
      </c>
      <c r="B34" s="16" t="s">
        <v>25</v>
      </c>
      <c r="C34" s="9">
        <v>589143.27</v>
      </c>
      <c r="D34" s="10">
        <v>632299.21</v>
      </c>
    </row>
    <row r="35" spans="1:4" ht="38.25" x14ac:dyDescent="0.25">
      <c r="A35" s="15">
        <v>6362</v>
      </c>
      <c r="B35" s="16" t="s">
        <v>26</v>
      </c>
      <c r="C35" s="9">
        <v>0</v>
      </c>
      <c r="D35" s="10">
        <v>1814.34</v>
      </c>
    </row>
    <row r="36" spans="1:4" ht="27" customHeight="1" x14ac:dyDescent="0.25">
      <c r="A36" s="150" t="s">
        <v>29</v>
      </c>
      <c r="B36" s="151"/>
      <c r="C36" s="7">
        <f>C33</f>
        <v>589143.27</v>
      </c>
      <c r="D36" s="8">
        <f>D33</f>
        <v>634113.54999999993</v>
      </c>
    </row>
    <row r="37" spans="1:4" x14ac:dyDescent="0.25">
      <c r="A37" s="109" t="s">
        <v>30</v>
      </c>
      <c r="B37" s="149"/>
      <c r="C37" s="149"/>
      <c r="D37" s="110"/>
    </row>
    <row r="38" spans="1:4" ht="30.75" customHeight="1" x14ac:dyDescent="0.25">
      <c r="A38" s="18">
        <v>638</v>
      </c>
      <c r="B38" s="19" t="s">
        <v>31</v>
      </c>
      <c r="C38" s="7">
        <f>C39</f>
        <v>0</v>
      </c>
      <c r="D38" s="8">
        <f>D39</f>
        <v>3243</v>
      </c>
    </row>
    <row r="39" spans="1:4" ht="26.25" x14ac:dyDescent="0.25">
      <c r="A39" s="18">
        <v>6381</v>
      </c>
      <c r="B39" s="20" t="s">
        <v>32</v>
      </c>
      <c r="C39" s="9">
        <v>0</v>
      </c>
      <c r="D39" s="10">
        <v>3243</v>
      </c>
    </row>
    <row r="40" spans="1:4" x14ac:dyDescent="0.25">
      <c r="A40" s="109" t="s">
        <v>33</v>
      </c>
      <c r="B40" s="149"/>
      <c r="C40" s="149"/>
      <c r="D40" s="110"/>
    </row>
    <row r="41" spans="1:4" x14ac:dyDescent="0.25">
      <c r="A41" s="21">
        <v>641</v>
      </c>
      <c r="B41" s="22" t="s">
        <v>34</v>
      </c>
      <c r="C41" s="23">
        <v>0</v>
      </c>
      <c r="D41" s="23">
        <f>D42</f>
        <v>6.42</v>
      </c>
    </row>
    <row r="42" spans="1:4" ht="26.25" x14ac:dyDescent="0.25">
      <c r="A42" s="21">
        <v>6413</v>
      </c>
      <c r="B42" s="24" t="s">
        <v>35</v>
      </c>
      <c r="C42" s="25">
        <v>0</v>
      </c>
      <c r="D42" s="25">
        <v>6.42</v>
      </c>
    </row>
    <row r="43" spans="1:4" x14ac:dyDescent="0.25">
      <c r="A43" s="109" t="s">
        <v>36</v>
      </c>
      <c r="B43" s="110"/>
      <c r="C43" s="23">
        <v>0</v>
      </c>
      <c r="D43" s="23">
        <f>D41</f>
        <v>6.42</v>
      </c>
    </row>
    <row r="44" spans="1:4" x14ac:dyDescent="0.25">
      <c r="A44" s="140" t="s">
        <v>37</v>
      </c>
      <c r="B44" s="145"/>
      <c r="C44" s="145"/>
      <c r="D44" s="141"/>
    </row>
    <row r="45" spans="1:4" x14ac:dyDescent="0.25">
      <c r="A45" s="13">
        <v>652</v>
      </c>
      <c r="B45" s="14" t="s">
        <v>38</v>
      </c>
      <c r="C45" s="7">
        <f>C46</f>
        <v>21965.63</v>
      </c>
      <c r="D45" s="8">
        <f>D46</f>
        <v>7366.12</v>
      </c>
    </row>
    <row r="46" spans="1:4" x14ac:dyDescent="0.25">
      <c r="A46" s="15">
        <v>6526</v>
      </c>
      <c r="B46" s="16" t="s">
        <v>39</v>
      </c>
      <c r="C46" s="9">
        <v>21965.63</v>
      </c>
      <c r="D46" s="10">
        <v>7366.12</v>
      </c>
    </row>
    <row r="47" spans="1:4" x14ac:dyDescent="0.25">
      <c r="A47" s="109" t="s">
        <v>40</v>
      </c>
      <c r="B47" s="110"/>
      <c r="C47" s="7">
        <f>C45</f>
        <v>21965.63</v>
      </c>
      <c r="D47" s="8">
        <f>D45</f>
        <v>7366.12</v>
      </c>
    </row>
    <row r="48" spans="1:4" x14ac:dyDescent="0.25">
      <c r="A48" s="140" t="s">
        <v>41</v>
      </c>
      <c r="B48" s="145"/>
      <c r="C48" s="145"/>
      <c r="D48" s="141"/>
    </row>
    <row r="49" spans="1:4" ht="25.5" x14ac:dyDescent="0.25">
      <c r="A49" s="13">
        <v>663</v>
      </c>
      <c r="B49" s="14" t="s">
        <v>42</v>
      </c>
      <c r="C49" s="26">
        <f>C50+C51</f>
        <v>0</v>
      </c>
      <c r="D49" s="27">
        <f>D50+D51</f>
        <v>0</v>
      </c>
    </row>
    <row r="50" spans="1:4" x14ac:dyDescent="0.25">
      <c r="A50" s="15">
        <v>6631</v>
      </c>
      <c r="B50" s="16" t="s">
        <v>43</v>
      </c>
      <c r="C50" s="28">
        <v>0</v>
      </c>
      <c r="D50" s="29"/>
    </row>
    <row r="51" spans="1:4" x14ac:dyDescent="0.25">
      <c r="A51" s="15">
        <v>6632</v>
      </c>
      <c r="B51" s="30" t="s">
        <v>44</v>
      </c>
      <c r="C51" s="28">
        <v>0</v>
      </c>
      <c r="D51" s="29">
        <v>0</v>
      </c>
    </row>
    <row r="52" spans="1:4" x14ac:dyDescent="0.25">
      <c r="A52" s="109" t="s">
        <v>45</v>
      </c>
      <c r="B52" s="110"/>
      <c r="C52" s="26">
        <f>C49</f>
        <v>0</v>
      </c>
      <c r="D52" s="27">
        <f>D49</f>
        <v>0</v>
      </c>
    </row>
    <row r="53" spans="1:4" x14ac:dyDescent="0.25">
      <c r="A53" s="140" t="s">
        <v>46</v>
      </c>
      <c r="B53" s="145"/>
      <c r="C53" s="145"/>
      <c r="D53" s="141"/>
    </row>
    <row r="54" spans="1:4" ht="38.25" x14ac:dyDescent="0.25">
      <c r="A54" s="13">
        <v>671</v>
      </c>
      <c r="B54" s="14" t="s">
        <v>47</v>
      </c>
      <c r="C54" s="7">
        <f>C55+C56</f>
        <v>58887.79</v>
      </c>
      <c r="D54" s="8">
        <f>D55+D56</f>
        <v>105814.05</v>
      </c>
    </row>
    <row r="55" spans="1:4" ht="25.5" x14ac:dyDescent="0.25">
      <c r="A55" s="15">
        <v>6711</v>
      </c>
      <c r="B55" s="16" t="s">
        <v>48</v>
      </c>
      <c r="C55" s="9">
        <v>58887.79</v>
      </c>
      <c r="D55" s="10">
        <v>77914.05</v>
      </c>
    </row>
    <row r="56" spans="1:4" ht="38.25" x14ac:dyDescent="0.25">
      <c r="A56" s="15">
        <v>6712</v>
      </c>
      <c r="B56" s="14" t="s">
        <v>49</v>
      </c>
      <c r="C56" s="9">
        <v>0</v>
      </c>
      <c r="D56" s="10">
        <v>27900</v>
      </c>
    </row>
    <row r="57" spans="1:4" x14ac:dyDescent="0.25">
      <c r="A57" s="109" t="s">
        <v>50</v>
      </c>
      <c r="B57" s="110"/>
      <c r="C57" s="7">
        <f>C54</f>
        <v>58887.79</v>
      </c>
      <c r="D57" s="8">
        <f>D54</f>
        <v>105814.05</v>
      </c>
    </row>
    <row r="58" spans="1:4" x14ac:dyDescent="0.25">
      <c r="A58" s="18"/>
      <c r="B58" s="149" t="s">
        <v>51</v>
      </c>
      <c r="C58" s="149"/>
      <c r="D58" s="110"/>
    </row>
    <row r="59" spans="1:4" ht="26.25" x14ac:dyDescent="0.25">
      <c r="A59" s="31">
        <v>721</v>
      </c>
      <c r="B59" s="32" t="s">
        <v>52</v>
      </c>
      <c r="C59" s="23">
        <f>C60</f>
        <v>530.89</v>
      </c>
      <c r="D59" s="23">
        <f>D60</f>
        <v>655.76</v>
      </c>
    </row>
    <row r="60" spans="1:4" x14ac:dyDescent="0.25">
      <c r="A60" s="33">
        <v>7211</v>
      </c>
      <c r="B60" s="34" t="s">
        <v>53</v>
      </c>
      <c r="C60" s="35">
        <v>530.89</v>
      </c>
      <c r="D60" s="36">
        <v>655.76</v>
      </c>
    </row>
    <row r="61" spans="1:4" x14ac:dyDescent="0.25">
      <c r="A61" s="33"/>
      <c r="B61" s="37" t="s">
        <v>54</v>
      </c>
      <c r="C61" s="38">
        <f>C59</f>
        <v>530.89</v>
      </c>
      <c r="D61" s="39">
        <f>D59</f>
        <v>655.76</v>
      </c>
    </row>
    <row r="62" spans="1:4" ht="19.5" customHeight="1" x14ac:dyDescent="0.25">
      <c r="A62" s="140" t="s">
        <v>55</v>
      </c>
      <c r="B62" s="141"/>
      <c r="C62" s="38">
        <f>C31+C36+C43+C47+C52+C57+C61</f>
        <v>690436.00000000012</v>
      </c>
      <c r="D62" s="40">
        <f>D31+D36+D38+D43+D47+D52+D57+D61</f>
        <v>757835.04</v>
      </c>
    </row>
    <row r="63" spans="1:4" x14ac:dyDescent="0.25">
      <c r="A63" s="142" t="s">
        <v>56</v>
      </c>
      <c r="B63" s="143"/>
      <c r="C63" s="143"/>
      <c r="D63" s="144"/>
    </row>
    <row r="64" spans="1:4" ht="51" x14ac:dyDescent="0.25">
      <c r="A64" s="4" t="s">
        <v>57</v>
      </c>
      <c r="B64" s="12" t="s">
        <v>21</v>
      </c>
      <c r="C64" s="3" t="s">
        <v>6</v>
      </c>
      <c r="D64" s="4" t="s">
        <v>22</v>
      </c>
    </row>
    <row r="65" spans="1:4" x14ac:dyDescent="0.25">
      <c r="A65" s="6">
        <v>1</v>
      </c>
      <c r="B65" s="6">
        <v>2</v>
      </c>
      <c r="C65" s="5">
        <v>5</v>
      </c>
      <c r="D65" s="6">
        <v>6</v>
      </c>
    </row>
    <row r="66" spans="1:4" x14ac:dyDescent="0.25">
      <c r="A66" s="140" t="s">
        <v>46</v>
      </c>
      <c r="B66" s="145"/>
      <c r="C66" s="145"/>
      <c r="D66" s="141"/>
    </row>
    <row r="67" spans="1:4" ht="12.75" customHeight="1" x14ac:dyDescent="0.25">
      <c r="A67" s="107" t="s">
        <v>58</v>
      </c>
      <c r="B67" s="129"/>
      <c r="C67" s="129"/>
      <c r="D67" s="108"/>
    </row>
    <row r="68" spans="1:4" ht="12.75" customHeight="1" x14ac:dyDescent="0.25">
      <c r="A68" s="107" t="s">
        <v>59</v>
      </c>
      <c r="B68" s="129"/>
      <c r="C68" s="129"/>
      <c r="D68" s="108"/>
    </row>
    <row r="69" spans="1:4" ht="26.25" customHeight="1" x14ac:dyDescent="0.25">
      <c r="A69" s="107" t="s">
        <v>60</v>
      </c>
      <c r="B69" s="108"/>
      <c r="C69" s="41">
        <f t="shared" ref="C69:D72" si="0">C70</f>
        <v>1529.67</v>
      </c>
      <c r="D69" s="41">
        <f t="shared" si="0"/>
        <v>1254.33</v>
      </c>
    </row>
    <row r="70" spans="1:4" ht="27" customHeight="1" x14ac:dyDescent="0.25">
      <c r="A70" s="107" t="s">
        <v>61</v>
      </c>
      <c r="B70" s="108"/>
      <c r="C70" s="41">
        <f t="shared" si="0"/>
        <v>1529.67</v>
      </c>
      <c r="D70" s="41">
        <f t="shared" si="0"/>
        <v>1254.33</v>
      </c>
    </row>
    <row r="71" spans="1:4" x14ac:dyDescent="0.25">
      <c r="A71" s="42">
        <v>3</v>
      </c>
      <c r="B71" s="43" t="s">
        <v>62</v>
      </c>
      <c r="C71" s="41">
        <f t="shared" si="0"/>
        <v>1529.67</v>
      </c>
      <c r="D71" s="41">
        <f t="shared" si="0"/>
        <v>1254.33</v>
      </c>
    </row>
    <row r="72" spans="1:4" x14ac:dyDescent="0.25">
      <c r="A72" s="42">
        <v>37</v>
      </c>
      <c r="B72" s="43" t="s">
        <v>63</v>
      </c>
      <c r="C72" s="41">
        <f t="shared" si="0"/>
        <v>1529.67</v>
      </c>
      <c r="D72" s="41">
        <f t="shared" si="0"/>
        <v>1254.33</v>
      </c>
    </row>
    <row r="73" spans="1:4" x14ac:dyDescent="0.25">
      <c r="A73" s="42">
        <v>372</v>
      </c>
      <c r="B73" s="43" t="s">
        <v>63</v>
      </c>
      <c r="C73" s="44">
        <f>SUM(C74:C75)</f>
        <v>1529.67</v>
      </c>
      <c r="D73" s="44">
        <f>SUM(D74:D75)</f>
        <v>1254.33</v>
      </c>
    </row>
    <row r="74" spans="1:4" x14ac:dyDescent="0.25">
      <c r="A74" s="45">
        <v>3722</v>
      </c>
      <c r="B74" s="46" t="s">
        <v>64</v>
      </c>
      <c r="C74" s="47">
        <v>690.87</v>
      </c>
      <c r="D74" s="47">
        <v>1174.33</v>
      </c>
    </row>
    <row r="75" spans="1:4" x14ac:dyDescent="0.25">
      <c r="A75" s="45">
        <v>3722</v>
      </c>
      <c r="B75" s="46" t="s">
        <v>65</v>
      </c>
      <c r="C75" s="47">
        <v>838.8</v>
      </c>
      <c r="D75" s="47">
        <v>80</v>
      </c>
    </row>
    <row r="76" spans="1:4" ht="12.75" customHeight="1" x14ac:dyDescent="0.25">
      <c r="A76" s="107" t="s">
        <v>66</v>
      </c>
      <c r="B76" s="129"/>
      <c r="C76" s="129"/>
      <c r="D76" s="108"/>
    </row>
    <row r="77" spans="1:4" ht="12.75" customHeight="1" x14ac:dyDescent="0.25">
      <c r="A77" s="107" t="s">
        <v>67</v>
      </c>
      <c r="B77" s="129"/>
      <c r="C77" s="129"/>
      <c r="D77" s="108"/>
    </row>
    <row r="78" spans="1:4" ht="12.75" customHeight="1" x14ac:dyDescent="0.25">
      <c r="A78" s="146" t="s">
        <v>68</v>
      </c>
      <c r="B78" s="147"/>
      <c r="C78" s="147"/>
      <c r="D78" s="148"/>
    </row>
    <row r="79" spans="1:4" ht="36.75" customHeight="1" x14ac:dyDescent="0.25">
      <c r="A79" s="107" t="s">
        <v>69</v>
      </c>
      <c r="B79" s="108"/>
      <c r="C79" s="48">
        <f>C80+C112</f>
        <v>25463.100000000002</v>
      </c>
      <c r="D79" s="48">
        <f>D80+D112+D118</f>
        <v>28347</v>
      </c>
    </row>
    <row r="80" spans="1:4" x14ac:dyDescent="0.25">
      <c r="A80" s="116" t="s">
        <v>70</v>
      </c>
      <c r="B80" s="117"/>
      <c r="C80" s="48">
        <f>C81</f>
        <v>21469.58</v>
      </c>
      <c r="D80" s="48">
        <f>D81</f>
        <v>20284</v>
      </c>
    </row>
    <row r="81" spans="1:4" x14ac:dyDescent="0.25">
      <c r="A81" s="42">
        <v>3</v>
      </c>
      <c r="B81" s="49" t="s">
        <v>12</v>
      </c>
      <c r="C81" s="48">
        <f>C82+C108</f>
        <v>21469.58</v>
      </c>
      <c r="D81" s="48">
        <f>D82+D108</f>
        <v>20284</v>
      </c>
    </row>
    <row r="82" spans="1:4" x14ac:dyDescent="0.25">
      <c r="A82" s="42">
        <v>32</v>
      </c>
      <c r="B82" s="43" t="s">
        <v>71</v>
      </c>
      <c r="C82" s="41">
        <f>C83+C87+C92+C101</f>
        <v>20673.240000000002</v>
      </c>
      <c r="D82" s="41">
        <f>D83+D87+D92+D101</f>
        <v>19487.66</v>
      </c>
    </row>
    <row r="83" spans="1:4" x14ac:dyDescent="0.25">
      <c r="A83" s="22">
        <v>321</v>
      </c>
      <c r="B83" s="50" t="s">
        <v>72</v>
      </c>
      <c r="C83" s="44">
        <f>SUM(C84:C86)</f>
        <v>1659.04</v>
      </c>
      <c r="D83" s="44">
        <f>SUM(D84:D86)</f>
        <v>1132.8</v>
      </c>
    </row>
    <row r="84" spans="1:4" x14ac:dyDescent="0.25">
      <c r="A84" s="45">
        <v>3211</v>
      </c>
      <c r="B84" s="46" t="s">
        <v>73</v>
      </c>
      <c r="C84" s="47">
        <v>1327.23</v>
      </c>
      <c r="D84" s="47">
        <v>1100</v>
      </c>
    </row>
    <row r="85" spans="1:4" x14ac:dyDescent="0.25">
      <c r="A85" s="45">
        <v>3213</v>
      </c>
      <c r="B85" s="46" t="s">
        <v>74</v>
      </c>
      <c r="C85" s="47">
        <v>265.45</v>
      </c>
      <c r="D85" s="47">
        <v>0</v>
      </c>
    </row>
    <row r="86" spans="1:4" x14ac:dyDescent="0.25">
      <c r="A86" s="45">
        <v>3214</v>
      </c>
      <c r="B86" s="46" t="s">
        <v>75</v>
      </c>
      <c r="C86" s="47">
        <v>66.36</v>
      </c>
      <c r="D86" s="47">
        <v>32.799999999999997</v>
      </c>
    </row>
    <row r="87" spans="1:4" x14ac:dyDescent="0.25">
      <c r="A87" s="22">
        <v>322</v>
      </c>
      <c r="B87" s="50" t="s">
        <v>76</v>
      </c>
      <c r="C87" s="44">
        <f>SUM(C88:C91)</f>
        <v>10352.369999999999</v>
      </c>
      <c r="D87" s="44">
        <f>SUM(D88:D91)</f>
        <v>9814.44</v>
      </c>
    </row>
    <row r="88" spans="1:4" x14ac:dyDescent="0.25">
      <c r="A88" s="45">
        <v>3221</v>
      </c>
      <c r="B88" s="46" t="s">
        <v>77</v>
      </c>
      <c r="C88" s="47">
        <v>1592.67</v>
      </c>
      <c r="D88" s="47">
        <v>1200</v>
      </c>
    </row>
    <row r="89" spans="1:4" x14ac:dyDescent="0.25">
      <c r="A89" s="45">
        <v>3223</v>
      </c>
      <c r="B89" s="46" t="s">
        <v>78</v>
      </c>
      <c r="C89" s="47">
        <v>8626.98</v>
      </c>
      <c r="D89" s="47">
        <v>8614.44</v>
      </c>
    </row>
    <row r="90" spans="1:4" x14ac:dyDescent="0.25">
      <c r="A90" s="45">
        <v>3225</v>
      </c>
      <c r="B90" s="46" t="s">
        <v>79</v>
      </c>
      <c r="C90" s="47">
        <v>132.72</v>
      </c>
      <c r="D90" s="47">
        <v>0</v>
      </c>
    </row>
    <row r="91" spans="1:4" x14ac:dyDescent="0.25">
      <c r="A91" s="45">
        <v>3227</v>
      </c>
      <c r="B91" s="46" t="s">
        <v>80</v>
      </c>
      <c r="C91" s="47">
        <v>0</v>
      </c>
      <c r="D91" s="47">
        <v>0</v>
      </c>
    </row>
    <row r="92" spans="1:4" x14ac:dyDescent="0.25">
      <c r="A92" s="22">
        <v>323</v>
      </c>
      <c r="B92" s="50" t="s">
        <v>81</v>
      </c>
      <c r="C92" s="44">
        <f>SUM(C93:C100)</f>
        <v>8487.630000000001</v>
      </c>
      <c r="D92" s="44">
        <f>SUM(D93:D100)</f>
        <v>8045.23</v>
      </c>
    </row>
    <row r="93" spans="1:4" x14ac:dyDescent="0.25">
      <c r="A93" s="45">
        <v>3231</v>
      </c>
      <c r="B93" s="46" t="s">
        <v>82</v>
      </c>
      <c r="C93" s="47">
        <v>1459.95</v>
      </c>
      <c r="D93" s="47">
        <v>1200</v>
      </c>
    </row>
    <row r="94" spans="1:4" x14ac:dyDescent="0.25">
      <c r="A94" s="45">
        <v>3233</v>
      </c>
      <c r="B94" s="46" t="s">
        <v>83</v>
      </c>
      <c r="C94" s="47">
        <v>0</v>
      </c>
      <c r="D94" s="47">
        <v>604.73</v>
      </c>
    </row>
    <row r="95" spans="1:4" x14ac:dyDescent="0.25">
      <c r="A95" s="45">
        <v>3234</v>
      </c>
      <c r="B95" s="46" t="s">
        <v>84</v>
      </c>
      <c r="C95" s="47">
        <v>2787.18</v>
      </c>
      <c r="D95" s="47">
        <v>2000</v>
      </c>
    </row>
    <row r="96" spans="1:4" x14ac:dyDescent="0.25">
      <c r="A96" s="45">
        <v>3235</v>
      </c>
      <c r="B96" s="46" t="s">
        <v>85</v>
      </c>
      <c r="C96" s="47">
        <v>1214.42</v>
      </c>
      <c r="D96" s="47">
        <v>1214.42</v>
      </c>
    </row>
    <row r="97" spans="1:4" x14ac:dyDescent="0.25">
      <c r="A97" s="45">
        <v>3236</v>
      </c>
      <c r="B97" s="46" t="s">
        <v>86</v>
      </c>
      <c r="C97" s="47">
        <v>1433.41</v>
      </c>
      <c r="D97" s="47">
        <v>1433.41</v>
      </c>
    </row>
    <row r="98" spans="1:4" x14ac:dyDescent="0.25">
      <c r="A98" s="45">
        <v>3237</v>
      </c>
      <c r="B98" s="46" t="s">
        <v>87</v>
      </c>
      <c r="C98" s="47">
        <v>132.72</v>
      </c>
      <c r="D98" s="47">
        <v>132.72</v>
      </c>
    </row>
    <row r="99" spans="1:4" x14ac:dyDescent="0.25">
      <c r="A99" s="45">
        <v>3238</v>
      </c>
      <c r="B99" s="46" t="s">
        <v>88</v>
      </c>
      <c r="C99" s="47">
        <v>1459.95</v>
      </c>
      <c r="D99" s="47">
        <v>1459.95</v>
      </c>
    </row>
    <row r="100" spans="1:4" x14ac:dyDescent="0.25">
      <c r="A100" s="45">
        <v>3239</v>
      </c>
      <c r="B100" s="46" t="s">
        <v>89</v>
      </c>
      <c r="C100" s="47">
        <v>0</v>
      </c>
      <c r="D100" s="47">
        <v>0</v>
      </c>
    </row>
    <row r="101" spans="1:4" ht="26.25" x14ac:dyDescent="0.25">
      <c r="A101" s="22">
        <v>329</v>
      </c>
      <c r="B101" s="50" t="s">
        <v>90</v>
      </c>
      <c r="C101" s="44">
        <f>SUM(C102:C107)</f>
        <v>174.2</v>
      </c>
      <c r="D101" s="44">
        <f>SUM(D102:D107)</f>
        <v>495.19</v>
      </c>
    </row>
    <row r="102" spans="1:4" x14ac:dyDescent="0.25">
      <c r="A102" s="45">
        <v>3292</v>
      </c>
      <c r="B102" s="46" t="s">
        <v>91</v>
      </c>
      <c r="C102" s="47">
        <v>0</v>
      </c>
      <c r="D102" s="47">
        <v>0</v>
      </c>
    </row>
    <row r="103" spans="1:4" x14ac:dyDescent="0.25">
      <c r="A103" s="45">
        <v>3293</v>
      </c>
      <c r="B103" s="46" t="s">
        <v>92</v>
      </c>
      <c r="C103" s="47">
        <v>0</v>
      </c>
      <c r="D103" s="47">
        <v>0</v>
      </c>
    </row>
    <row r="104" spans="1:4" x14ac:dyDescent="0.25">
      <c r="A104" s="45">
        <v>3294</v>
      </c>
      <c r="B104" s="46" t="s">
        <v>93</v>
      </c>
      <c r="C104" s="47">
        <v>0</v>
      </c>
      <c r="D104" s="47">
        <v>53.09</v>
      </c>
    </row>
    <row r="105" spans="1:4" x14ac:dyDescent="0.25">
      <c r="A105" s="45">
        <v>3295</v>
      </c>
      <c r="B105" s="46" t="s">
        <v>94</v>
      </c>
      <c r="C105" s="47">
        <v>66.36</v>
      </c>
      <c r="D105" s="47">
        <v>242.1</v>
      </c>
    </row>
    <row r="106" spans="1:4" x14ac:dyDescent="0.25">
      <c r="A106" s="45">
        <v>3296</v>
      </c>
      <c r="B106" s="46" t="s">
        <v>95</v>
      </c>
      <c r="C106" s="47">
        <v>0</v>
      </c>
      <c r="D106" s="47">
        <v>0</v>
      </c>
    </row>
    <row r="107" spans="1:4" x14ac:dyDescent="0.25">
      <c r="A107" s="45">
        <v>3299</v>
      </c>
      <c r="B107" s="46" t="s">
        <v>90</v>
      </c>
      <c r="C107" s="47">
        <v>107.84</v>
      </c>
      <c r="D107" s="47">
        <v>200</v>
      </c>
    </row>
    <row r="108" spans="1:4" x14ac:dyDescent="0.25">
      <c r="A108" s="42">
        <v>34</v>
      </c>
      <c r="B108" s="43" t="s">
        <v>96</v>
      </c>
      <c r="C108" s="41">
        <f t="shared" ref="C108:D109" si="1">C109</f>
        <v>796.34</v>
      </c>
      <c r="D108" s="41">
        <f t="shared" si="1"/>
        <v>796.34</v>
      </c>
    </row>
    <row r="109" spans="1:4" x14ac:dyDescent="0.25">
      <c r="A109" s="22">
        <v>343</v>
      </c>
      <c r="B109" s="50" t="s">
        <v>97</v>
      </c>
      <c r="C109" s="41">
        <v>796.34</v>
      </c>
      <c r="D109" s="41">
        <f t="shared" si="1"/>
        <v>796.34</v>
      </c>
    </row>
    <row r="110" spans="1:4" x14ac:dyDescent="0.25">
      <c r="A110" s="45">
        <v>3431</v>
      </c>
      <c r="B110" s="46" t="s">
        <v>98</v>
      </c>
      <c r="C110" s="51">
        <v>5700</v>
      </c>
      <c r="D110" s="51">
        <v>796.34</v>
      </c>
    </row>
    <row r="111" spans="1:4" ht="25.5" customHeight="1" x14ac:dyDescent="0.25">
      <c r="A111" s="107" t="s">
        <v>99</v>
      </c>
      <c r="B111" s="129"/>
      <c r="C111" s="48">
        <f t="shared" ref="C111:D112" si="2">C112</f>
        <v>3993.52</v>
      </c>
      <c r="D111" s="48">
        <f t="shared" si="2"/>
        <v>3782</v>
      </c>
    </row>
    <row r="112" spans="1:4" x14ac:dyDescent="0.25">
      <c r="A112" s="42">
        <v>3</v>
      </c>
      <c r="B112" s="49" t="s">
        <v>12</v>
      </c>
      <c r="C112" s="48">
        <f t="shared" si="2"/>
        <v>3993.52</v>
      </c>
      <c r="D112" s="48">
        <f t="shared" si="2"/>
        <v>3782</v>
      </c>
    </row>
    <row r="113" spans="1:4" x14ac:dyDescent="0.25">
      <c r="A113" s="42">
        <v>32</v>
      </c>
      <c r="B113" s="43" t="s">
        <v>71</v>
      </c>
      <c r="C113" s="41">
        <f>C114+C116</f>
        <v>3993.52</v>
      </c>
      <c r="D113" s="41">
        <f>D114+D116</f>
        <v>3782</v>
      </c>
    </row>
    <row r="114" spans="1:4" x14ac:dyDescent="0.25">
      <c r="A114" s="22">
        <v>322</v>
      </c>
      <c r="B114" s="50" t="s">
        <v>76</v>
      </c>
      <c r="C114" s="41">
        <f>SUM(C115)</f>
        <v>1990.85</v>
      </c>
      <c r="D114" s="41">
        <f>D115</f>
        <v>1891</v>
      </c>
    </row>
    <row r="115" spans="1:4" x14ac:dyDescent="0.25">
      <c r="A115" s="45">
        <v>3224</v>
      </c>
      <c r="B115" s="46" t="s">
        <v>100</v>
      </c>
      <c r="C115" s="47">
        <v>1990.85</v>
      </c>
      <c r="D115" s="47">
        <v>1891</v>
      </c>
    </row>
    <row r="116" spans="1:4" x14ac:dyDescent="0.25">
      <c r="A116" s="22">
        <v>323</v>
      </c>
      <c r="B116" s="50" t="s">
        <v>81</v>
      </c>
      <c r="C116" s="44">
        <f>C117</f>
        <v>2002.67</v>
      </c>
      <c r="D116" s="44">
        <f>D117</f>
        <v>1891</v>
      </c>
    </row>
    <row r="117" spans="1:4" x14ac:dyDescent="0.25">
      <c r="A117" s="45">
        <v>3232</v>
      </c>
      <c r="B117" s="46" t="s">
        <v>101</v>
      </c>
      <c r="C117" s="47">
        <v>2002.67</v>
      </c>
      <c r="D117" s="47">
        <v>1891</v>
      </c>
    </row>
    <row r="118" spans="1:4" x14ac:dyDescent="0.25">
      <c r="A118" s="116" t="s">
        <v>102</v>
      </c>
      <c r="B118" s="132"/>
      <c r="C118" s="44">
        <f t="shared" ref="C118:D121" si="3">C119</f>
        <v>0</v>
      </c>
      <c r="D118" s="52">
        <f t="shared" si="3"/>
        <v>4281</v>
      </c>
    </row>
    <row r="119" spans="1:4" x14ac:dyDescent="0.25">
      <c r="A119" s="22">
        <v>3</v>
      </c>
      <c r="B119" s="53" t="s">
        <v>12</v>
      </c>
      <c r="C119" s="44">
        <f t="shared" si="3"/>
        <v>0</v>
      </c>
      <c r="D119" s="52">
        <f t="shared" si="3"/>
        <v>4281</v>
      </c>
    </row>
    <row r="120" spans="1:4" x14ac:dyDescent="0.25">
      <c r="A120" s="22">
        <v>32</v>
      </c>
      <c r="B120" s="53" t="s">
        <v>71</v>
      </c>
      <c r="C120" s="44">
        <f t="shared" si="3"/>
        <v>0</v>
      </c>
      <c r="D120" s="52">
        <f t="shared" si="3"/>
        <v>4281</v>
      </c>
    </row>
    <row r="121" spans="1:4" x14ac:dyDescent="0.25">
      <c r="A121" s="22">
        <v>322</v>
      </c>
      <c r="B121" s="53" t="s">
        <v>76</v>
      </c>
      <c r="C121" s="44">
        <f t="shared" si="3"/>
        <v>0</v>
      </c>
      <c r="D121" s="52">
        <f t="shared" si="3"/>
        <v>4281</v>
      </c>
    </row>
    <row r="122" spans="1:4" x14ac:dyDescent="0.25">
      <c r="A122" s="45">
        <v>3223</v>
      </c>
      <c r="B122" s="54" t="s">
        <v>78</v>
      </c>
      <c r="C122" s="47">
        <v>0</v>
      </c>
      <c r="D122" s="55">
        <v>4281</v>
      </c>
    </row>
    <row r="123" spans="1:4" ht="12.75" customHeight="1" x14ac:dyDescent="0.25">
      <c r="A123" s="107" t="s">
        <v>103</v>
      </c>
      <c r="B123" s="129"/>
      <c r="C123" s="129"/>
      <c r="D123" s="108"/>
    </row>
    <row r="124" spans="1:4" ht="12.75" customHeight="1" x14ac:dyDescent="0.25">
      <c r="A124" s="107" t="s">
        <v>104</v>
      </c>
      <c r="B124" s="129"/>
      <c r="C124" s="129"/>
      <c r="D124" s="108"/>
    </row>
    <row r="125" spans="1:4" ht="12.75" customHeight="1" x14ac:dyDescent="0.25">
      <c r="A125" s="133" t="s">
        <v>105</v>
      </c>
      <c r="B125" s="127"/>
      <c r="C125" s="41">
        <f>C126+C139+C144+C2242</f>
        <v>30833.239999999998</v>
      </c>
      <c r="D125" s="41">
        <f>D126+D133+D139+D144+D157+D166+D171</f>
        <v>76212.72</v>
      </c>
    </row>
    <row r="126" spans="1:4" ht="24.75" customHeight="1" x14ac:dyDescent="0.25">
      <c r="A126" s="56" t="s">
        <v>106</v>
      </c>
      <c r="B126" s="57"/>
      <c r="C126" s="41">
        <f t="shared" ref="C126:D128" si="4">C127</f>
        <v>0</v>
      </c>
      <c r="D126" s="41">
        <f t="shared" si="4"/>
        <v>100</v>
      </c>
    </row>
    <row r="127" spans="1:4" x14ac:dyDescent="0.25">
      <c r="A127" s="58">
        <v>3</v>
      </c>
      <c r="B127" s="59" t="s">
        <v>12</v>
      </c>
      <c r="C127" s="41">
        <f t="shared" si="4"/>
        <v>0</v>
      </c>
      <c r="D127" s="41">
        <f t="shared" si="4"/>
        <v>100</v>
      </c>
    </row>
    <row r="128" spans="1:4" x14ac:dyDescent="0.25">
      <c r="A128" s="58">
        <v>32</v>
      </c>
      <c r="B128" s="59" t="s">
        <v>71</v>
      </c>
      <c r="C128" s="41">
        <f t="shared" si="4"/>
        <v>0</v>
      </c>
      <c r="D128" s="41">
        <f t="shared" si="4"/>
        <v>100</v>
      </c>
    </row>
    <row r="129" spans="1:4" x14ac:dyDescent="0.25">
      <c r="A129" s="22">
        <v>323</v>
      </c>
      <c r="B129" s="50" t="s">
        <v>81</v>
      </c>
      <c r="C129" s="41">
        <f>SUM(C130:C132)</f>
        <v>0</v>
      </c>
      <c r="D129" s="41">
        <f>SUM(D130:D132)</f>
        <v>100</v>
      </c>
    </row>
    <row r="130" spans="1:4" x14ac:dyDescent="0.25">
      <c r="A130" s="45">
        <v>3237</v>
      </c>
      <c r="B130" s="46" t="s">
        <v>87</v>
      </c>
      <c r="C130" s="51">
        <v>0</v>
      </c>
      <c r="D130" s="51">
        <v>100</v>
      </c>
    </row>
    <row r="131" spans="1:4" ht="26.25" x14ac:dyDescent="0.25">
      <c r="A131" s="22">
        <v>329</v>
      </c>
      <c r="B131" s="50" t="s">
        <v>90</v>
      </c>
      <c r="C131" s="41">
        <f>C132</f>
        <v>0</v>
      </c>
      <c r="D131" s="41">
        <f>D132</f>
        <v>0</v>
      </c>
    </row>
    <row r="132" spans="1:4" x14ac:dyDescent="0.25">
      <c r="A132" s="45">
        <v>3296</v>
      </c>
      <c r="B132" s="46" t="s">
        <v>95</v>
      </c>
      <c r="C132" s="51">
        <v>0</v>
      </c>
      <c r="D132" s="51">
        <v>0</v>
      </c>
    </row>
    <row r="133" spans="1:4" x14ac:dyDescent="0.25">
      <c r="A133" s="134" t="s">
        <v>107</v>
      </c>
      <c r="B133" s="135"/>
      <c r="C133" s="41">
        <f t="shared" ref="C133:D135" si="5">C134</f>
        <v>1061.78</v>
      </c>
      <c r="D133" s="41">
        <f t="shared" si="5"/>
        <v>3711.9900000000002</v>
      </c>
    </row>
    <row r="134" spans="1:4" ht="17.25" customHeight="1" x14ac:dyDescent="0.25">
      <c r="A134" s="58">
        <v>3</v>
      </c>
      <c r="B134" s="59" t="s">
        <v>12</v>
      </c>
      <c r="C134" s="41">
        <f t="shared" si="5"/>
        <v>1061.78</v>
      </c>
      <c r="D134" s="41">
        <f t="shared" si="5"/>
        <v>3711.9900000000002</v>
      </c>
    </row>
    <row r="135" spans="1:4" x14ac:dyDescent="0.25">
      <c r="A135" s="58">
        <v>32</v>
      </c>
      <c r="B135" s="59" t="s">
        <v>71</v>
      </c>
      <c r="C135" s="41">
        <f t="shared" si="5"/>
        <v>1061.78</v>
      </c>
      <c r="D135" s="41">
        <f t="shared" si="5"/>
        <v>3711.9900000000002</v>
      </c>
    </row>
    <row r="136" spans="1:4" ht="26.25" x14ac:dyDescent="0.25">
      <c r="A136" s="22">
        <v>329</v>
      </c>
      <c r="B136" s="50" t="s">
        <v>90</v>
      </c>
      <c r="C136" s="41">
        <f>SUM(C137:C138)</f>
        <v>1061.78</v>
      </c>
      <c r="D136" s="41">
        <f>SUM(D137:D138)</f>
        <v>3711.9900000000002</v>
      </c>
    </row>
    <row r="137" spans="1:4" ht="26.25" x14ac:dyDescent="0.25">
      <c r="A137" s="45">
        <v>3291</v>
      </c>
      <c r="B137" s="46" t="s">
        <v>108</v>
      </c>
      <c r="C137" s="51">
        <v>0</v>
      </c>
      <c r="D137" s="51">
        <v>762.15</v>
      </c>
    </row>
    <row r="138" spans="1:4" x14ac:dyDescent="0.25">
      <c r="A138" s="45">
        <v>3299</v>
      </c>
      <c r="B138" s="46" t="s">
        <v>90</v>
      </c>
      <c r="C138" s="51">
        <v>1061.78</v>
      </c>
      <c r="D138" s="51">
        <v>2949.84</v>
      </c>
    </row>
    <row r="139" spans="1:4" x14ac:dyDescent="0.25">
      <c r="A139" s="136" t="s">
        <v>109</v>
      </c>
      <c r="B139" s="137"/>
      <c r="C139" s="41">
        <f t="shared" ref="C139:D142" si="6">C140</f>
        <v>530.89</v>
      </c>
      <c r="D139" s="41">
        <f t="shared" si="6"/>
        <v>530.88</v>
      </c>
    </row>
    <row r="140" spans="1:4" x14ac:dyDescent="0.25">
      <c r="A140" s="58">
        <v>3</v>
      </c>
      <c r="B140" s="59" t="s">
        <v>12</v>
      </c>
      <c r="C140" s="41">
        <f t="shared" si="6"/>
        <v>530.89</v>
      </c>
      <c r="D140" s="41">
        <f t="shared" si="6"/>
        <v>530.88</v>
      </c>
    </row>
    <row r="141" spans="1:4" x14ac:dyDescent="0.25">
      <c r="A141" s="58">
        <v>32</v>
      </c>
      <c r="B141" s="59" t="s">
        <v>71</v>
      </c>
      <c r="C141" s="41">
        <f t="shared" si="6"/>
        <v>530.89</v>
      </c>
      <c r="D141" s="41">
        <f t="shared" si="6"/>
        <v>530.88</v>
      </c>
    </row>
    <row r="142" spans="1:4" ht="26.25" x14ac:dyDescent="0.25">
      <c r="A142" s="22">
        <v>323</v>
      </c>
      <c r="B142" s="50" t="s">
        <v>90</v>
      </c>
      <c r="C142" s="41">
        <f t="shared" si="6"/>
        <v>530.89</v>
      </c>
      <c r="D142" s="41">
        <f t="shared" si="6"/>
        <v>530.88</v>
      </c>
    </row>
    <row r="143" spans="1:4" x14ac:dyDescent="0.25">
      <c r="A143" s="45">
        <v>3237</v>
      </c>
      <c r="B143" s="46" t="s">
        <v>90</v>
      </c>
      <c r="C143" s="51">
        <v>530.89</v>
      </c>
      <c r="D143" s="51">
        <v>530.88</v>
      </c>
    </row>
    <row r="144" spans="1:4" ht="29.25" customHeight="1" x14ac:dyDescent="0.25">
      <c r="A144" s="107" t="s">
        <v>110</v>
      </c>
      <c r="B144" s="108"/>
      <c r="C144" s="41">
        <f>C145</f>
        <v>30302.35</v>
      </c>
      <c r="D144" s="41">
        <f>D145</f>
        <v>32068.720000000001</v>
      </c>
    </row>
    <row r="145" spans="1:4" x14ac:dyDescent="0.25">
      <c r="A145" s="58">
        <v>3</v>
      </c>
      <c r="B145" s="59" t="s">
        <v>12</v>
      </c>
      <c r="C145" s="41">
        <f>C146+C153</f>
        <v>30302.35</v>
      </c>
      <c r="D145" s="41">
        <f>D146+D153</f>
        <v>32068.720000000001</v>
      </c>
    </row>
    <row r="146" spans="1:4" x14ac:dyDescent="0.25">
      <c r="A146" s="42">
        <v>31</v>
      </c>
      <c r="B146" s="43" t="s">
        <v>111</v>
      </c>
      <c r="C146" s="41">
        <f>C147+C149+C151</f>
        <v>26665.75</v>
      </c>
      <c r="D146" s="41">
        <f>D147+D149+D151</f>
        <v>29690.100000000002</v>
      </c>
    </row>
    <row r="147" spans="1:4" x14ac:dyDescent="0.25">
      <c r="A147" s="22">
        <v>311</v>
      </c>
      <c r="B147" s="50" t="s">
        <v>112</v>
      </c>
      <c r="C147" s="41">
        <f>C148</f>
        <v>20727.599999999999</v>
      </c>
      <c r="D147" s="41">
        <f>D148</f>
        <v>23186.33</v>
      </c>
    </row>
    <row r="148" spans="1:4" x14ac:dyDescent="0.25">
      <c r="A148" s="45">
        <v>3111</v>
      </c>
      <c r="B148" s="46" t="s">
        <v>113</v>
      </c>
      <c r="C148" s="51">
        <v>20727.599999999999</v>
      </c>
      <c r="D148" s="51">
        <v>23186.33</v>
      </c>
    </row>
    <row r="149" spans="1:4" ht="15" customHeight="1" x14ac:dyDescent="0.25">
      <c r="A149" s="22">
        <v>312</v>
      </c>
      <c r="B149" s="50" t="s">
        <v>114</v>
      </c>
      <c r="C149" s="41">
        <f>C150</f>
        <v>1234.32</v>
      </c>
      <c r="D149" s="41">
        <f>D150</f>
        <v>3400</v>
      </c>
    </row>
    <row r="150" spans="1:4" x14ac:dyDescent="0.25">
      <c r="A150" s="45">
        <v>3121</v>
      </c>
      <c r="B150" s="46" t="s">
        <v>114</v>
      </c>
      <c r="C150" s="51">
        <v>1234.32</v>
      </c>
      <c r="D150" s="51">
        <v>3400</v>
      </c>
    </row>
    <row r="151" spans="1:4" x14ac:dyDescent="0.25">
      <c r="A151" s="22">
        <v>313</v>
      </c>
      <c r="B151" s="50" t="s">
        <v>115</v>
      </c>
      <c r="C151" s="41">
        <f>SUM(C152:C152)</f>
        <v>4703.83</v>
      </c>
      <c r="D151" s="41">
        <f>SUM(D152:D152)</f>
        <v>3103.77</v>
      </c>
    </row>
    <row r="152" spans="1:4" ht="12.75" customHeight="1" x14ac:dyDescent="0.25">
      <c r="A152" s="45">
        <v>3132</v>
      </c>
      <c r="B152" s="60" t="s">
        <v>116</v>
      </c>
      <c r="C152" s="51">
        <v>4703.83</v>
      </c>
      <c r="D152" s="51">
        <v>3103.77</v>
      </c>
    </row>
    <row r="153" spans="1:4" x14ac:dyDescent="0.25">
      <c r="A153" s="42">
        <v>32</v>
      </c>
      <c r="B153" s="43" t="s">
        <v>71</v>
      </c>
      <c r="C153" s="41">
        <f>C154</f>
        <v>3636.6000000000004</v>
      </c>
      <c r="D153" s="41">
        <f>D154</f>
        <v>2378.62</v>
      </c>
    </row>
    <row r="154" spans="1:4" x14ac:dyDescent="0.25">
      <c r="A154" s="22">
        <v>321</v>
      </c>
      <c r="B154" s="50" t="s">
        <v>72</v>
      </c>
      <c r="C154" s="41">
        <f>C155+C156</f>
        <v>3636.6000000000004</v>
      </c>
      <c r="D154" s="41">
        <f>D155+D156</f>
        <v>2378.62</v>
      </c>
    </row>
    <row r="155" spans="1:4" x14ac:dyDescent="0.25">
      <c r="A155" s="45">
        <v>3211</v>
      </c>
      <c r="B155" s="46" t="s">
        <v>73</v>
      </c>
      <c r="C155" s="51">
        <v>477.8</v>
      </c>
      <c r="D155" s="51">
        <v>132.75</v>
      </c>
    </row>
    <row r="156" spans="1:4" x14ac:dyDescent="0.25">
      <c r="A156" s="45">
        <v>3212</v>
      </c>
      <c r="B156" s="46" t="s">
        <v>117</v>
      </c>
      <c r="C156" s="51">
        <v>3158.8</v>
      </c>
      <c r="D156" s="51">
        <v>2245.87</v>
      </c>
    </row>
    <row r="157" spans="1:4" x14ac:dyDescent="0.25">
      <c r="A157" s="138" t="s">
        <v>118</v>
      </c>
      <c r="B157" s="139"/>
      <c r="C157" s="61">
        <f>C158</f>
        <v>0</v>
      </c>
      <c r="D157" s="61">
        <f>D158</f>
        <v>27600</v>
      </c>
    </row>
    <row r="158" spans="1:4" x14ac:dyDescent="0.25">
      <c r="A158" s="107" t="s">
        <v>119</v>
      </c>
      <c r="B158" s="108"/>
      <c r="C158" s="41">
        <f t="shared" ref="C158:D159" si="7">C159</f>
        <v>0</v>
      </c>
      <c r="D158" s="41">
        <f t="shared" si="7"/>
        <v>27600</v>
      </c>
    </row>
    <row r="159" spans="1:4" ht="26.25" x14ac:dyDescent="0.25">
      <c r="A159" s="42">
        <v>4</v>
      </c>
      <c r="B159" s="43" t="s">
        <v>120</v>
      </c>
      <c r="C159" s="41">
        <f t="shared" si="7"/>
        <v>0</v>
      </c>
      <c r="D159" s="41">
        <f>D160+D163</f>
        <v>27600</v>
      </c>
    </row>
    <row r="160" spans="1:4" ht="26.25" x14ac:dyDescent="0.25">
      <c r="A160" s="42">
        <v>42</v>
      </c>
      <c r="B160" s="43" t="s">
        <v>121</v>
      </c>
      <c r="C160" s="41">
        <f>C163</f>
        <v>0</v>
      </c>
      <c r="D160" s="41">
        <f>D161</f>
        <v>0</v>
      </c>
    </row>
    <row r="161" spans="1:4" x14ac:dyDescent="0.25">
      <c r="A161" s="42">
        <v>421</v>
      </c>
      <c r="B161" s="43" t="s">
        <v>122</v>
      </c>
      <c r="C161" s="41">
        <f>C162</f>
        <v>0</v>
      </c>
      <c r="D161" s="41">
        <f>D162</f>
        <v>0</v>
      </c>
    </row>
    <row r="162" spans="1:4" ht="27" customHeight="1" x14ac:dyDescent="0.25">
      <c r="A162" s="62">
        <v>42126</v>
      </c>
      <c r="B162" s="63" t="s">
        <v>123</v>
      </c>
      <c r="C162" s="51">
        <v>0</v>
      </c>
      <c r="D162" s="51">
        <v>0</v>
      </c>
    </row>
    <row r="163" spans="1:4" ht="26.25" x14ac:dyDescent="0.25">
      <c r="A163" s="22">
        <v>45</v>
      </c>
      <c r="B163" s="50" t="s">
        <v>124</v>
      </c>
      <c r="C163" s="41">
        <f>C164</f>
        <v>0</v>
      </c>
      <c r="D163" s="41">
        <f>D164</f>
        <v>27600</v>
      </c>
    </row>
    <row r="164" spans="1:4" ht="26.25" x14ac:dyDescent="0.25">
      <c r="A164" s="45">
        <v>451</v>
      </c>
      <c r="B164" s="46" t="s">
        <v>125</v>
      </c>
      <c r="C164" s="51">
        <v>0</v>
      </c>
      <c r="D164" s="51">
        <f>D165</f>
        <v>27600</v>
      </c>
    </row>
    <row r="165" spans="1:4" ht="26.25" x14ac:dyDescent="0.25">
      <c r="A165" s="45">
        <v>4511</v>
      </c>
      <c r="B165" s="46" t="s">
        <v>125</v>
      </c>
      <c r="C165" s="51">
        <v>0</v>
      </c>
      <c r="D165" s="51">
        <v>27600</v>
      </c>
    </row>
    <row r="166" spans="1:4" ht="24.75" customHeight="1" x14ac:dyDescent="0.25">
      <c r="A166" s="130" t="s">
        <v>126</v>
      </c>
      <c r="B166" s="131"/>
      <c r="C166" s="41">
        <f t="shared" ref="C166:C169" si="8">C167</f>
        <v>0</v>
      </c>
      <c r="D166" s="41">
        <f>D167</f>
        <v>300</v>
      </c>
    </row>
    <row r="167" spans="1:4" ht="26.25" x14ac:dyDescent="0.25">
      <c r="A167" s="64">
        <v>4</v>
      </c>
      <c r="B167" s="65" t="s">
        <v>120</v>
      </c>
      <c r="C167" s="41">
        <f t="shared" si="8"/>
        <v>0</v>
      </c>
      <c r="D167" s="41">
        <f>D168</f>
        <v>300</v>
      </c>
    </row>
    <row r="168" spans="1:4" ht="26.25" x14ac:dyDescent="0.25">
      <c r="A168" s="64">
        <v>42</v>
      </c>
      <c r="B168" s="65" t="s">
        <v>121</v>
      </c>
      <c r="C168" s="41">
        <f t="shared" si="8"/>
        <v>0</v>
      </c>
      <c r="D168" s="41">
        <f>D169</f>
        <v>300</v>
      </c>
    </row>
    <row r="169" spans="1:4" ht="26.25" x14ac:dyDescent="0.25">
      <c r="A169" s="64">
        <v>424</v>
      </c>
      <c r="B169" s="65" t="s">
        <v>127</v>
      </c>
      <c r="C169" s="41">
        <f t="shared" si="8"/>
        <v>0</v>
      </c>
      <c r="D169" s="41">
        <f>D170</f>
        <v>300</v>
      </c>
    </row>
    <row r="170" spans="1:4" x14ac:dyDescent="0.25">
      <c r="A170" s="66">
        <v>4241</v>
      </c>
      <c r="B170" s="67" t="s">
        <v>128</v>
      </c>
      <c r="C170" s="51">
        <v>0</v>
      </c>
      <c r="D170" s="51">
        <v>300</v>
      </c>
    </row>
    <row r="171" spans="1:4" ht="22.5" customHeight="1" x14ac:dyDescent="0.25">
      <c r="A171" s="107" t="s">
        <v>129</v>
      </c>
      <c r="B171" s="108"/>
      <c r="C171" s="41">
        <f t="shared" ref="C171:D175" si="9">C172</f>
        <v>0</v>
      </c>
      <c r="D171" s="41">
        <f t="shared" si="9"/>
        <v>11901.13</v>
      </c>
    </row>
    <row r="172" spans="1:4" x14ac:dyDescent="0.25">
      <c r="A172" s="127" t="s">
        <v>130</v>
      </c>
      <c r="B172" s="128"/>
      <c r="C172" s="41">
        <f t="shared" si="9"/>
        <v>0</v>
      </c>
      <c r="D172" s="41">
        <f t="shared" si="9"/>
        <v>11901.13</v>
      </c>
    </row>
    <row r="173" spans="1:4" ht="12.75" customHeight="1" x14ac:dyDescent="0.25">
      <c r="A173" s="68">
        <v>3</v>
      </c>
      <c r="B173" s="59" t="s">
        <v>12</v>
      </c>
      <c r="C173" s="41">
        <f t="shared" si="9"/>
        <v>0</v>
      </c>
      <c r="D173" s="41">
        <f t="shared" si="9"/>
        <v>11901.13</v>
      </c>
    </row>
    <row r="174" spans="1:4" ht="12.75" customHeight="1" x14ac:dyDescent="0.25">
      <c r="A174" s="58">
        <v>32</v>
      </c>
      <c r="B174" s="59" t="s">
        <v>71</v>
      </c>
      <c r="C174" s="41">
        <f t="shared" si="9"/>
        <v>0</v>
      </c>
      <c r="D174" s="41">
        <f t="shared" si="9"/>
        <v>11901.13</v>
      </c>
    </row>
    <row r="175" spans="1:4" ht="12.75" customHeight="1" x14ac:dyDescent="0.25">
      <c r="A175" s="69">
        <v>323</v>
      </c>
      <c r="B175" s="70" t="s">
        <v>81</v>
      </c>
      <c r="C175" s="41">
        <f>C176</f>
        <v>0</v>
      </c>
      <c r="D175" s="41">
        <f t="shared" si="9"/>
        <v>11901.13</v>
      </c>
    </row>
    <row r="176" spans="1:4" ht="16.5" customHeight="1" x14ac:dyDescent="0.25">
      <c r="A176" s="45">
        <v>3232</v>
      </c>
      <c r="B176" s="46" t="s">
        <v>101</v>
      </c>
      <c r="C176" s="51">
        <v>0</v>
      </c>
      <c r="D176" s="51">
        <v>11901.13</v>
      </c>
    </row>
    <row r="177" spans="1:4" x14ac:dyDescent="0.25">
      <c r="A177" s="109" t="s">
        <v>50</v>
      </c>
      <c r="B177" s="110"/>
      <c r="C177" s="71">
        <f>C79+C125+C157+C166</f>
        <v>56296.34</v>
      </c>
      <c r="D177" s="71">
        <f>D125+D79</f>
        <v>104559.72</v>
      </c>
    </row>
    <row r="178" spans="1:4" x14ac:dyDescent="0.25">
      <c r="A178" s="72"/>
      <c r="B178" s="72"/>
      <c r="C178" s="45"/>
      <c r="D178" s="45"/>
    </row>
    <row r="179" spans="1:4" x14ac:dyDescent="0.25">
      <c r="A179" s="107" t="s">
        <v>131</v>
      </c>
      <c r="B179" s="129"/>
      <c r="C179" s="129"/>
      <c r="D179" s="108"/>
    </row>
    <row r="180" spans="1:4" x14ac:dyDescent="0.25">
      <c r="A180" s="107" t="s">
        <v>132</v>
      </c>
      <c r="B180" s="129"/>
      <c r="C180" s="129"/>
      <c r="D180" s="108"/>
    </row>
    <row r="181" spans="1:4" x14ac:dyDescent="0.25">
      <c r="A181" s="107" t="s">
        <v>133</v>
      </c>
      <c r="B181" s="129"/>
      <c r="C181" s="129"/>
      <c r="D181" s="108"/>
    </row>
    <row r="182" spans="1:4" x14ac:dyDescent="0.25">
      <c r="A182" s="118" t="s">
        <v>134</v>
      </c>
      <c r="B182" s="120"/>
      <c r="C182" s="120"/>
      <c r="D182" s="119"/>
    </row>
    <row r="183" spans="1:4" x14ac:dyDescent="0.25">
      <c r="A183" s="116" t="s">
        <v>70</v>
      </c>
      <c r="B183" s="117"/>
      <c r="C183" s="41">
        <f>C184</f>
        <v>6636.14</v>
      </c>
      <c r="D183" s="41">
        <f>D184+D199</f>
        <v>6636.14</v>
      </c>
    </row>
    <row r="184" spans="1:4" x14ac:dyDescent="0.25">
      <c r="A184" s="42">
        <v>3</v>
      </c>
      <c r="B184" s="73" t="s">
        <v>12</v>
      </c>
      <c r="C184" s="41">
        <f>C185</f>
        <v>6636.14</v>
      </c>
      <c r="D184" s="41">
        <f>D185+D196</f>
        <v>6636.14</v>
      </c>
    </row>
    <row r="185" spans="1:4" x14ac:dyDescent="0.25">
      <c r="A185" s="42">
        <v>32</v>
      </c>
      <c r="B185" s="74" t="s">
        <v>71</v>
      </c>
      <c r="C185" s="41">
        <f>C186+C194</f>
        <v>6636.14</v>
      </c>
      <c r="D185" s="41">
        <f>D186+D190+D194</f>
        <v>6636.14</v>
      </c>
    </row>
    <row r="186" spans="1:4" x14ac:dyDescent="0.25">
      <c r="A186" s="42">
        <v>322</v>
      </c>
      <c r="B186" s="74" t="s">
        <v>76</v>
      </c>
      <c r="C186" s="41">
        <f>C189</f>
        <v>0</v>
      </c>
      <c r="D186" s="41">
        <f>D187</f>
        <v>0</v>
      </c>
    </row>
    <row r="187" spans="1:4" x14ac:dyDescent="0.25">
      <c r="A187" s="62">
        <v>3221</v>
      </c>
      <c r="B187" s="75" t="s">
        <v>77</v>
      </c>
      <c r="C187" s="41">
        <v>0</v>
      </c>
      <c r="D187" s="41">
        <v>0</v>
      </c>
    </row>
    <row r="188" spans="1:4" x14ac:dyDescent="0.25">
      <c r="A188" s="62">
        <v>3224</v>
      </c>
      <c r="B188" s="75" t="s">
        <v>135</v>
      </c>
      <c r="C188" s="51">
        <v>0</v>
      </c>
      <c r="D188" s="51">
        <v>0</v>
      </c>
    </row>
    <row r="189" spans="1:4" x14ac:dyDescent="0.25">
      <c r="A189" s="62">
        <v>3227</v>
      </c>
      <c r="B189" s="75" t="s">
        <v>136</v>
      </c>
      <c r="C189" s="51">
        <v>0</v>
      </c>
      <c r="D189" s="51">
        <v>0</v>
      </c>
    </row>
    <row r="190" spans="1:4" x14ac:dyDescent="0.25">
      <c r="A190" s="42">
        <v>323</v>
      </c>
      <c r="B190" s="53" t="s">
        <v>81</v>
      </c>
      <c r="C190" s="41">
        <f>C191</f>
        <v>0</v>
      </c>
      <c r="D190" s="41">
        <f>D191+D192+D193</f>
        <v>0</v>
      </c>
    </row>
    <row r="191" spans="1:4" x14ac:dyDescent="0.25">
      <c r="A191" s="62">
        <v>3231</v>
      </c>
      <c r="B191" s="54" t="s">
        <v>137</v>
      </c>
      <c r="C191" s="51">
        <v>0</v>
      </c>
      <c r="D191" s="51">
        <v>0</v>
      </c>
    </row>
    <row r="192" spans="1:4" x14ac:dyDescent="0.25">
      <c r="A192" s="62">
        <v>3236</v>
      </c>
      <c r="B192" s="54" t="s">
        <v>86</v>
      </c>
      <c r="C192" s="51">
        <v>0</v>
      </c>
      <c r="D192" s="51">
        <v>0</v>
      </c>
    </row>
    <row r="193" spans="1:4" x14ac:dyDescent="0.25">
      <c r="A193" s="62">
        <v>3239</v>
      </c>
      <c r="B193" s="54" t="s">
        <v>138</v>
      </c>
      <c r="C193" s="51">
        <v>0</v>
      </c>
      <c r="D193" s="51">
        <v>0</v>
      </c>
    </row>
    <row r="194" spans="1:4" ht="26.25" x14ac:dyDescent="0.25">
      <c r="A194" s="22">
        <v>329</v>
      </c>
      <c r="B194" s="53" t="s">
        <v>90</v>
      </c>
      <c r="C194" s="41">
        <f>C195</f>
        <v>6636.14</v>
      </c>
      <c r="D194" s="41">
        <f>D195</f>
        <v>6636.14</v>
      </c>
    </row>
    <row r="195" spans="1:4" x14ac:dyDescent="0.25">
      <c r="A195" s="45">
        <v>3299</v>
      </c>
      <c r="B195" s="54" t="s">
        <v>90</v>
      </c>
      <c r="C195" s="51">
        <v>6636.14</v>
      </c>
      <c r="D195" s="51">
        <v>6636.14</v>
      </c>
    </row>
    <row r="196" spans="1:4" ht="26.25" x14ac:dyDescent="0.25">
      <c r="A196" s="22">
        <v>37</v>
      </c>
      <c r="B196" s="74" t="s">
        <v>139</v>
      </c>
      <c r="C196" s="41">
        <v>0</v>
      </c>
      <c r="D196" s="41">
        <f>D197</f>
        <v>0</v>
      </c>
    </row>
    <row r="197" spans="1:4" ht="23.25" customHeight="1" x14ac:dyDescent="0.25">
      <c r="A197" s="22">
        <v>372</v>
      </c>
      <c r="B197" s="53" t="s">
        <v>140</v>
      </c>
      <c r="C197" s="41">
        <v>0</v>
      </c>
      <c r="D197" s="41">
        <f>D198</f>
        <v>0</v>
      </c>
    </row>
    <row r="198" spans="1:4" x14ac:dyDescent="0.25">
      <c r="A198" s="45">
        <v>3722</v>
      </c>
      <c r="B198" s="54" t="s">
        <v>141</v>
      </c>
      <c r="C198" s="51">
        <v>0</v>
      </c>
      <c r="D198" s="51"/>
    </row>
    <row r="199" spans="1:4" ht="26.25" x14ac:dyDescent="0.25">
      <c r="A199" s="64">
        <v>4</v>
      </c>
      <c r="B199" s="74" t="s">
        <v>120</v>
      </c>
      <c r="C199" s="41">
        <f t="shared" ref="C199:D201" si="10">C200</f>
        <v>0</v>
      </c>
      <c r="D199" s="41">
        <f t="shared" si="10"/>
        <v>0</v>
      </c>
    </row>
    <row r="200" spans="1:4" ht="26.25" x14ac:dyDescent="0.25">
      <c r="A200" s="64">
        <v>42</v>
      </c>
      <c r="B200" s="74" t="s">
        <v>121</v>
      </c>
      <c r="C200" s="41">
        <f t="shared" si="10"/>
        <v>0</v>
      </c>
      <c r="D200" s="41">
        <f t="shared" si="10"/>
        <v>0</v>
      </c>
    </row>
    <row r="201" spans="1:4" x14ac:dyDescent="0.25">
      <c r="A201" s="66">
        <v>422</v>
      </c>
      <c r="B201" s="53" t="s">
        <v>142</v>
      </c>
      <c r="C201" s="41">
        <f t="shared" si="10"/>
        <v>0</v>
      </c>
      <c r="D201" s="41">
        <f t="shared" si="10"/>
        <v>0</v>
      </c>
    </row>
    <row r="202" spans="1:4" x14ac:dyDescent="0.25">
      <c r="A202" s="66">
        <v>4221</v>
      </c>
      <c r="B202" s="76" t="s">
        <v>143</v>
      </c>
      <c r="C202" s="51">
        <v>0</v>
      </c>
      <c r="D202" s="51"/>
    </row>
    <row r="203" spans="1:4" ht="33.75" customHeight="1" x14ac:dyDescent="0.25">
      <c r="A203" s="107" t="s">
        <v>144</v>
      </c>
      <c r="B203" s="108"/>
      <c r="C203" s="41">
        <f>C204</f>
        <v>578658.17000000004</v>
      </c>
      <c r="D203" s="41">
        <f>D204</f>
        <v>588658.17000000004</v>
      </c>
    </row>
    <row r="204" spans="1:4" x14ac:dyDescent="0.25">
      <c r="A204" s="42">
        <v>3</v>
      </c>
      <c r="B204" s="74" t="s">
        <v>12</v>
      </c>
      <c r="C204" s="41">
        <f>C205+C215</f>
        <v>578658.17000000004</v>
      </c>
      <c r="D204" s="41">
        <f>D205+D215</f>
        <v>588658.17000000004</v>
      </c>
    </row>
    <row r="205" spans="1:4" x14ac:dyDescent="0.25">
      <c r="A205" s="42">
        <v>31</v>
      </c>
      <c r="B205" s="74" t="s">
        <v>111</v>
      </c>
      <c r="C205" s="41">
        <f>C206+C210+C212</f>
        <v>550454.57000000007</v>
      </c>
      <c r="D205" s="41">
        <f>D206+D210+D212</f>
        <v>560454.57000000007</v>
      </c>
    </row>
    <row r="206" spans="1:4" x14ac:dyDescent="0.25">
      <c r="A206" s="22">
        <v>311</v>
      </c>
      <c r="B206" s="53" t="s">
        <v>112</v>
      </c>
      <c r="C206" s="41">
        <f>C207+C208+C209</f>
        <v>449930.31</v>
      </c>
      <c r="D206" s="41">
        <f>D207+D208+D209</f>
        <v>449930.31</v>
      </c>
    </row>
    <row r="207" spans="1:4" x14ac:dyDescent="0.25">
      <c r="A207" s="45">
        <v>3111</v>
      </c>
      <c r="B207" s="54" t="s">
        <v>113</v>
      </c>
      <c r="C207" s="51">
        <v>435330.81</v>
      </c>
      <c r="D207" s="51">
        <v>435330.81</v>
      </c>
    </row>
    <row r="208" spans="1:4" x14ac:dyDescent="0.25">
      <c r="A208" s="45">
        <v>3113</v>
      </c>
      <c r="B208" s="54" t="s">
        <v>145</v>
      </c>
      <c r="C208" s="51">
        <v>10617.82</v>
      </c>
      <c r="D208" s="51">
        <v>10617.82</v>
      </c>
    </row>
    <row r="209" spans="1:4" x14ac:dyDescent="0.25">
      <c r="A209" s="45">
        <v>3114</v>
      </c>
      <c r="B209" s="54" t="s">
        <v>146</v>
      </c>
      <c r="C209" s="51">
        <v>3981.68</v>
      </c>
      <c r="D209" s="51">
        <v>3981.68</v>
      </c>
    </row>
    <row r="210" spans="1:4" x14ac:dyDescent="0.25">
      <c r="A210" s="22">
        <v>312</v>
      </c>
      <c r="B210" s="53" t="s">
        <v>114</v>
      </c>
      <c r="C210" s="41">
        <f>C211</f>
        <v>22562.880000000001</v>
      </c>
      <c r="D210" s="41">
        <f>D211</f>
        <v>32562.880000000001</v>
      </c>
    </row>
    <row r="211" spans="1:4" x14ac:dyDescent="0.25">
      <c r="A211" s="45">
        <v>3121</v>
      </c>
      <c r="B211" s="54" t="s">
        <v>114</v>
      </c>
      <c r="C211" s="51">
        <v>22562.880000000001</v>
      </c>
      <c r="D211" s="51">
        <v>32562.880000000001</v>
      </c>
    </row>
    <row r="212" spans="1:4" x14ac:dyDescent="0.25">
      <c r="A212" s="22">
        <v>313</v>
      </c>
      <c r="B212" s="53" t="s">
        <v>115</v>
      </c>
      <c r="C212" s="41">
        <f>C213</f>
        <v>77961.38</v>
      </c>
      <c r="D212" s="41">
        <f>D213+D214</f>
        <v>77961.38</v>
      </c>
    </row>
    <row r="213" spans="1:4" x14ac:dyDescent="0.25">
      <c r="A213" s="45">
        <v>3132</v>
      </c>
      <c r="B213" s="54" t="s">
        <v>116</v>
      </c>
      <c r="C213" s="51">
        <v>77961.38</v>
      </c>
      <c r="D213" s="51">
        <v>77961.38</v>
      </c>
    </row>
    <row r="214" spans="1:4" ht="12.75" customHeight="1" x14ac:dyDescent="0.25">
      <c r="A214" s="45">
        <v>3133</v>
      </c>
      <c r="B214" s="54" t="s">
        <v>147</v>
      </c>
      <c r="C214" s="51">
        <v>0</v>
      </c>
      <c r="D214" s="51">
        <v>0</v>
      </c>
    </row>
    <row r="215" spans="1:4" x14ac:dyDescent="0.25">
      <c r="A215" s="42">
        <v>32</v>
      </c>
      <c r="B215" s="74" t="s">
        <v>71</v>
      </c>
      <c r="C215" s="41">
        <f>C216+C220</f>
        <v>28203.600000000002</v>
      </c>
      <c r="D215" s="41">
        <f>D216+D218+D220</f>
        <v>28203.600000000002</v>
      </c>
    </row>
    <row r="216" spans="1:4" x14ac:dyDescent="0.25">
      <c r="A216" s="22">
        <v>321</v>
      </c>
      <c r="B216" s="53" t="s">
        <v>72</v>
      </c>
      <c r="C216" s="41">
        <f>C217</f>
        <v>26544.560000000001</v>
      </c>
      <c r="D216" s="41">
        <f>D217</f>
        <v>26544.560000000001</v>
      </c>
    </row>
    <row r="217" spans="1:4" x14ac:dyDescent="0.25">
      <c r="A217" s="45">
        <v>3212</v>
      </c>
      <c r="B217" s="54" t="s">
        <v>117</v>
      </c>
      <c r="C217" s="51">
        <v>26544.560000000001</v>
      </c>
      <c r="D217" s="51">
        <v>26544.560000000001</v>
      </c>
    </row>
    <row r="218" spans="1:4" x14ac:dyDescent="0.25">
      <c r="A218" s="22">
        <v>323</v>
      </c>
      <c r="B218" s="53" t="s">
        <v>81</v>
      </c>
      <c r="C218" s="41">
        <f>C219</f>
        <v>0</v>
      </c>
      <c r="D218" s="41">
        <f>D219</f>
        <v>0</v>
      </c>
    </row>
    <row r="219" spans="1:4" x14ac:dyDescent="0.25">
      <c r="A219" s="45">
        <v>3236</v>
      </c>
      <c r="B219" s="54" t="s">
        <v>86</v>
      </c>
      <c r="C219" s="51">
        <v>0</v>
      </c>
      <c r="D219" s="51">
        <v>0</v>
      </c>
    </row>
    <row r="220" spans="1:4" ht="26.25" customHeight="1" x14ac:dyDescent="0.25">
      <c r="A220" s="22">
        <v>329</v>
      </c>
      <c r="B220" s="53" t="s">
        <v>90</v>
      </c>
      <c r="C220" s="41">
        <f>C221</f>
        <v>1659.04</v>
      </c>
      <c r="D220" s="41">
        <f>D221+D222</f>
        <v>1659.04</v>
      </c>
    </row>
    <row r="221" spans="1:4" x14ac:dyDescent="0.25">
      <c r="A221" s="45">
        <v>3295</v>
      </c>
      <c r="B221" s="54" t="s">
        <v>148</v>
      </c>
      <c r="C221" s="51">
        <v>1659.04</v>
      </c>
      <c r="D221" s="51">
        <v>1659.04</v>
      </c>
    </row>
    <row r="222" spans="1:4" x14ac:dyDescent="0.25">
      <c r="A222" s="45">
        <v>3296</v>
      </c>
      <c r="B222" s="54" t="s">
        <v>95</v>
      </c>
      <c r="C222" s="51">
        <v>0</v>
      </c>
      <c r="D222" s="51">
        <v>0</v>
      </c>
    </row>
    <row r="223" spans="1:4" x14ac:dyDescent="0.25">
      <c r="A223" s="22">
        <v>34</v>
      </c>
      <c r="B223" s="53" t="s">
        <v>149</v>
      </c>
      <c r="C223" s="41">
        <f t="shared" ref="C223:D224" si="11">C224</f>
        <v>0</v>
      </c>
      <c r="D223" s="41">
        <f t="shared" si="11"/>
        <v>0</v>
      </c>
    </row>
    <row r="224" spans="1:4" x14ac:dyDescent="0.25">
      <c r="A224" s="22">
        <v>343</v>
      </c>
      <c r="B224" s="53" t="s">
        <v>97</v>
      </c>
      <c r="C224" s="41">
        <f t="shared" si="11"/>
        <v>0</v>
      </c>
      <c r="D224" s="41">
        <f t="shared" si="11"/>
        <v>0</v>
      </c>
    </row>
    <row r="225" spans="1:4" ht="12.75" customHeight="1" x14ac:dyDescent="0.25">
      <c r="A225" s="45">
        <v>3433</v>
      </c>
      <c r="B225" s="54" t="s">
        <v>150</v>
      </c>
      <c r="C225" s="51">
        <v>0</v>
      </c>
      <c r="D225" s="51">
        <v>0</v>
      </c>
    </row>
    <row r="226" spans="1:4" ht="12.75" customHeight="1" x14ac:dyDescent="0.25">
      <c r="A226" s="130" t="s">
        <v>151</v>
      </c>
      <c r="B226" s="131"/>
      <c r="C226" s="41">
        <f t="shared" ref="C226:D229" si="12">C227</f>
        <v>530.89</v>
      </c>
      <c r="D226" s="41">
        <f t="shared" si="12"/>
        <v>662.88</v>
      </c>
    </row>
    <row r="227" spans="1:4" x14ac:dyDescent="0.25">
      <c r="A227" s="77">
        <v>3</v>
      </c>
      <c r="B227" s="53" t="s">
        <v>152</v>
      </c>
      <c r="C227" s="41">
        <f t="shared" si="12"/>
        <v>530.89</v>
      </c>
      <c r="D227" s="41">
        <f t="shared" si="12"/>
        <v>662.88</v>
      </c>
    </row>
    <row r="228" spans="1:4" x14ac:dyDescent="0.25">
      <c r="A228" s="77">
        <v>32</v>
      </c>
      <c r="B228" s="53" t="s">
        <v>71</v>
      </c>
      <c r="C228" s="41">
        <f t="shared" si="12"/>
        <v>530.89</v>
      </c>
      <c r="D228" s="41">
        <f t="shared" si="12"/>
        <v>662.88</v>
      </c>
    </row>
    <row r="229" spans="1:4" x14ac:dyDescent="0.25">
      <c r="A229" s="77">
        <v>323</v>
      </c>
      <c r="B229" s="53" t="s">
        <v>81</v>
      </c>
      <c r="C229" s="41">
        <f t="shared" si="12"/>
        <v>530.89</v>
      </c>
      <c r="D229" s="41">
        <f t="shared" si="12"/>
        <v>662.88</v>
      </c>
    </row>
    <row r="230" spans="1:4" ht="12.75" customHeight="1" x14ac:dyDescent="0.25">
      <c r="A230" s="24">
        <v>3231</v>
      </c>
      <c r="B230" s="54" t="s">
        <v>137</v>
      </c>
      <c r="C230" s="51">
        <v>530.89</v>
      </c>
      <c r="D230" s="51">
        <v>662.88</v>
      </c>
    </row>
    <row r="231" spans="1:4" x14ac:dyDescent="0.25">
      <c r="A231" s="107" t="s">
        <v>153</v>
      </c>
      <c r="B231" s="108"/>
      <c r="C231" s="41">
        <f t="shared" ref="C231:D234" si="13">C232</f>
        <v>13272.28</v>
      </c>
      <c r="D231" s="41">
        <f t="shared" si="13"/>
        <v>35000</v>
      </c>
    </row>
    <row r="232" spans="1:4" x14ac:dyDescent="0.25">
      <c r="A232" s="58">
        <v>3</v>
      </c>
      <c r="B232" s="78" t="s">
        <v>12</v>
      </c>
      <c r="C232" s="41">
        <f t="shared" si="13"/>
        <v>13272.28</v>
      </c>
      <c r="D232" s="41">
        <f t="shared" si="13"/>
        <v>35000</v>
      </c>
    </row>
    <row r="233" spans="1:4" x14ac:dyDescent="0.25">
      <c r="A233" s="58">
        <v>32</v>
      </c>
      <c r="B233" s="78" t="s">
        <v>71</v>
      </c>
      <c r="C233" s="41">
        <f t="shared" si="13"/>
        <v>13272.28</v>
      </c>
      <c r="D233" s="41">
        <f t="shared" si="13"/>
        <v>35000</v>
      </c>
    </row>
    <row r="234" spans="1:4" x14ac:dyDescent="0.25">
      <c r="A234" s="69">
        <v>322</v>
      </c>
      <c r="B234" s="78" t="s">
        <v>76</v>
      </c>
      <c r="C234" s="41">
        <f t="shared" si="13"/>
        <v>13272.28</v>
      </c>
      <c r="D234" s="41">
        <f t="shared" si="13"/>
        <v>35000</v>
      </c>
    </row>
    <row r="235" spans="1:4" x14ac:dyDescent="0.25">
      <c r="A235" s="45">
        <v>3222</v>
      </c>
      <c r="B235" s="54" t="s">
        <v>154</v>
      </c>
      <c r="C235" s="51">
        <v>13272.28</v>
      </c>
      <c r="D235" s="51">
        <v>35000</v>
      </c>
    </row>
    <row r="236" spans="1:4" ht="37.5" customHeight="1" x14ac:dyDescent="0.25">
      <c r="A236" s="107" t="s">
        <v>155</v>
      </c>
      <c r="B236" s="108"/>
      <c r="C236" s="41">
        <f>C237+C241</f>
        <v>9954.2099999999991</v>
      </c>
      <c r="D236" s="41">
        <f>D237+D241</f>
        <v>9421.89</v>
      </c>
    </row>
    <row r="237" spans="1:4" ht="23.25" customHeight="1" x14ac:dyDescent="0.25">
      <c r="A237" s="62">
        <v>3</v>
      </c>
      <c r="B237" s="74" t="s">
        <v>62</v>
      </c>
      <c r="C237" s="41">
        <f t="shared" ref="C237:D239" si="14">C238</f>
        <v>9954.2099999999991</v>
      </c>
      <c r="D237" s="41">
        <f t="shared" si="14"/>
        <v>7607.55</v>
      </c>
    </row>
    <row r="238" spans="1:4" ht="13.5" customHeight="1" x14ac:dyDescent="0.25">
      <c r="A238" s="62">
        <v>37</v>
      </c>
      <c r="B238" s="74" t="s">
        <v>139</v>
      </c>
      <c r="C238" s="41">
        <f t="shared" si="14"/>
        <v>9954.2099999999991</v>
      </c>
      <c r="D238" s="41">
        <f t="shared" si="14"/>
        <v>7607.55</v>
      </c>
    </row>
    <row r="239" spans="1:4" ht="26.25" x14ac:dyDescent="0.25">
      <c r="A239" s="22">
        <v>372</v>
      </c>
      <c r="B239" s="53" t="s">
        <v>140</v>
      </c>
      <c r="C239" s="41">
        <f t="shared" si="14"/>
        <v>9954.2099999999991</v>
      </c>
      <c r="D239" s="41">
        <f t="shared" si="14"/>
        <v>7607.55</v>
      </c>
    </row>
    <row r="240" spans="1:4" x14ac:dyDescent="0.25">
      <c r="A240" s="45">
        <v>3722</v>
      </c>
      <c r="B240" s="54" t="s">
        <v>141</v>
      </c>
      <c r="C240" s="51">
        <v>9954.2099999999991</v>
      </c>
      <c r="D240" s="51">
        <v>7607.55</v>
      </c>
    </row>
    <row r="241" spans="1:7" ht="26.25" x14ac:dyDescent="0.25">
      <c r="A241" s="22">
        <v>424</v>
      </c>
      <c r="B241" s="53" t="s">
        <v>127</v>
      </c>
      <c r="C241" s="41">
        <f>C242</f>
        <v>0</v>
      </c>
      <c r="D241" s="41">
        <f>D242</f>
        <v>1814.34</v>
      </c>
    </row>
    <row r="242" spans="1:7" ht="17.25" customHeight="1" x14ac:dyDescent="0.25">
      <c r="A242" s="45">
        <v>4241</v>
      </c>
      <c r="B242" s="54" t="s">
        <v>128</v>
      </c>
      <c r="C242" s="51">
        <v>0</v>
      </c>
      <c r="D242" s="51">
        <v>1814.34</v>
      </c>
      <c r="G242" s="79"/>
    </row>
    <row r="243" spans="1:7" ht="27.75" customHeight="1" x14ac:dyDescent="0.25">
      <c r="A243" s="125" t="s">
        <v>156</v>
      </c>
      <c r="B243" s="126"/>
      <c r="C243" s="80">
        <f t="shared" ref="C243:D246" si="15">C244</f>
        <v>0</v>
      </c>
      <c r="D243" s="80">
        <f t="shared" si="15"/>
        <v>370.61</v>
      </c>
      <c r="G243" s="79"/>
    </row>
    <row r="244" spans="1:7" ht="12.75" customHeight="1" x14ac:dyDescent="0.25">
      <c r="A244" s="81">
        <v>3</v>
      </c>
      <c r="B244" s="82" t="s">
        <v>12</v>
      </c>
      <c r="C244" s="41">
        <f t="shared" si="15"/>
        <v>0</v>
      </c>
      <c r="D244" s="41">
        <f t="shared" si="15"/>
        <v>370.61</v>
      </c>
      <c r="G244" s="79"/>
    </row>
    <row r="245" spans="1:7" ht="14.25" customHeight="1" x14ac:dyDescent="0.25">
      <c r="A245" s="81">
        <v>38</v>
      </c>
      <c r="B245" s="82" t="s">
        <v>157</v>
      </c>
      <c r="C245" s="41">
        <f t="shared" si="15"/>
        <v>0</v>
      </c>
      <c r="D245" s="41">
        <f t="shared" si="15"/>
        <v>370.61</v>
      </c>
      <c r="G245" s="79"/>
    </row>
    <row r="246" spans="1:7" ht="15.75" customHeight="1" x14ac:dyDescent="0.25">
      <c r="A246" s="81">
        <v>381</v>
      </c>
      <c r="B246" s="82" t="s">
        <v>43</v>
      </c>
      <c r="C246" s="41">
        <f t="shared" si="15"/>
        <v>0</v>
      </c>
      <c r="D246" s="41">
        <f t="shared" si="15"/>
        <v>370.61</v>
      </c>
      <c r="G246" s="79"/>
    </row>
    <row r="247" spans="1:7" ht="15.75" customHeight="1" x14ac:dyDescent="0.25">
      <c r="A247" s="83">
        <v>3812</v>
      </c>
      <c r="B247" s="84" t="s">
        <v>158</v>
      </c>
      <c r="C247" s="51">
        <v>0</v>
      </c>
      <c r="D247" s="51">
        <v>370.61</v>
      </c>
      <c r="G247" s="79"/>
    </row>
    <row r="248" spans="1:7" x14ac:dyDescent="0.25">
      <c r="A248" s="118" t="s">
        <v>159</v>
      </c>
      <c r="B248" s="119"/>
      <c r="C248" s="71">
        <f>C183+C203+C226+C231+C236</f>
        <v>609051.69000000006</v>
      </c>
      <c r="D248" s="71">
        <f>D183+D203+D226+D231+D236+D243</f>
        <v>640749.69000000006</v>
      </c>
    </row>
    <row r="249" spans="1:7" x14ac:dyDescent="0.25">
      <c r="A249" s="118" t="s">
        <v>160</v>
      </c>
      <c r="B249" s="120"/>
      <c r="C249" s="120"/>
      <c r="D249" s="119"/>
    </row>
    <row r="250" spans="1:7" x14ac:dyDescent="0.25">
      <c r="A250" s="85" t="s">
        <v>70</v>
      </c>
      <c r="B250" s="85"/>
      <c r="C250" s="48">
        <f>C251</f>
        <v>2654.46</v>
      </c>
      <c r="D250" s="48">
        <f>D251</f>
        <v>2654.46</v>
      </c>
    </row>
    <row r="251" spans="1:7" x14ac:dyDescent="0.25">
      <c r="A251" s="42">
        <v>3</v>
      </c>
      <c r="B251" s="73" t="s">
        <v>12</v>
      </c>
      <c r="C251" s="48">
        <f>C252+C276</f>
        <v>2654.46</v>
      </c>
      <c r="D251" s="48">
        <f>D252+D276</f>
        <v>2654.46</v>
      </c>
    </row>
    <row r="252" spans="1:7" x14ac:dyDescent="0.25">
      <c r="A252" s="42">
        <v>32</v>
      </c>
      <c r="B252" s="74" t="s">
        <v>71</v>
      </c>
      <c r="C252" s="41">
        <f>C269</f>
        <v>2654.46</v>
      </c>
      <c r="D252" s="41">
        <f>D253+D257+D259+D269</f>
        <v>2654.46</v>
      </c>
    </row>
    <row r="253" spans="1:7" x14ac:dyDescent="0.25">
      <c r="A253" s="22">
        <v>321</v>
      </c>
      <c r="B253" s="53" t="s">
        <v>72</v>
      </c>
      <c r="C253" s="41">
        <f>SUM(C254:C256)</f>
        <v>0</v>
      </c>
      <c r="D253" s="41">
        <f>D255</f>
        <v>0</v>
      </c>
    </row>
    <row r="254" spans="1:7" x14ac:dyDescent="0.25">
      <c r="A254" s="45">
        <v>3211</v>
      </c>
      <c r="B254" s="54" t="s">
        <v>73</v>
      </c>
      <c r="C254" s="51">
        <v>0</v>
      </c>
      <c r="D254" s="51">
        <v>0</v>
      </c>
    </row>
    <row r="255" spans="1:7" x14ac:dyDescent="0.25">
      <c r="A255" s="45">
        <v>3213</v>
      </c>
      <c r="B255" s="54" t="s">
        <v>74</v>
      </c>
      <c r="C255" s="51">
        <v>0</v>
      </c>
      <c r="D255" s="51">
        <v>0</v>
      </c>
    </row>
    <row r="256" spans="1:7" x14ac:dyDescent="0.25">
      <c r="A256" s="45">
        <v>3214</v>
      </c>
      <c r="B256" s="54" t="s">
        <v>75</v>
      </c>
      <c r="C256" s="51">
        <v>0</v>
      </c>
      <c r="D256" s="51">
        <v>0</v>
      </c>
    </row>
    <row r="257" spans="1:4" x14ac:dyDescent="0.25">
      <c r="A257" s="22">
        <v>322</v>
      </c>
      <c r="B257" s="53" t="s">
        <v>76</v>
      </c>
      <c r="C257" s="41">
        <f>C258</f>
        <v>0</v>
      </c>
      <c r="D257" s="41">
        <f>D258</f>
        <v>0</v>
      </c>
    </row>
    <row r="258" spans="1:4" x14ac:dyDescent="0.25">
      <c r="A258" s="45">
        <v>3227</v>
      </c>
      <c r="B258" s="54" t="s">
        <v>161</v>
      </c>
      <c r="C258" s="51">
        <v>0</v>
      </c>
      <c r="D258" s="51">
        <v>0</v>
      </c>
    </row>
    <row r="259" spans="1:4" x14ac:dyDescent="0.25">
      <c r="A259" s="22">
        <v>323</v>
      </c>
      <c r="B259" s="53" t="s">
        <v>81</v>
      </c>
      <c r="C259" s="41">
        <f>SUM(C260:C268)</f>
        <v>0</v>
      </c>
      <c r="D259" s="41">
        <f>SUM(D260:D268)</f>
        <v>0</v>
      </c>
    </row>
    <row r="260" spans="1:4" x14ac:dyDescent="0.25">
      <c r="A260" s="45">
        <v>3231</v>
      </c>
      <c r="B260" s="54" t="s">
        <v>82</v>
      </c>
      <c r="C260" s="51">
        <v>0</v>
      </c>
      <c r="D260" s="51">
        <v>0</v>
      </c>
    </row>
    <row r="261" spans="1:4" x14ac:dyDescent="0.25">
      <c r="A261" s="45">
        <v>3232</v>
      </c>
      <c r="B261" s="54" t="s">
        <v>101</v>
      </c>
      <c r="C261" s="51">
        <v>0</v>
      </c>
      <c r="D261" s="51">
        <v>0</v>
      </c>
    </row>
    <row r="262" spans="1:4" x14ac:dyDescent="0.25">
      <c r="A262" s="45">
        <v>3233</v>
      </c>
      <c r="B262" s="54" t="s">
        <v>83</v>
      </c>
      <c r="C262" s="51">
        <v>0</v>
      </c>
      <c r="D262" s="51">
        <v>0</v>
      </c>
    </row>
    <row r="263" spans="1:4" x14ac:dyDescent="0.25">
      <c r="A263" s="45">
        <v>3234</v>
      </c>
      <c r="B263" s="54" t="s">
        <v>84</v>
      </c>
      <c r="C263" s="51">
        <v>0</v>
      </c>
      <c r="D263" s="51">
        <v>0</v>
      </c>
    </row>
    <row r="264" spans="1:4" x14ac:dyDescent="0.25">
      <c r="A264" s="45">
        <v>3235</v>
      </c>
      <c r="B264" s="54" t="s">
        <v>85</v>
      </c>
      <c r="C264" s="51">
        <v>0</v>
      </c>
      <c r="D264" s="51"/>
    </row>
    <row r="265" spans="1:4" x14ac:dyDescent="0.25">
      <c r="A265" s="45">
        <v>3236</v>
      </c>
      <c r="B265" s="54" t="s">
        <v>86</v>
      </c>
      <c r="C265" s="51">
        <v>0</v>
      </c>
      <c r="D265" s="51">
        <v>0</v>
      </c>
    </row>
    <row r="266" spans="1:4" x14ac:dyDescent="0.25">
      <c r="A266" s="45">
        <v>3237</v>
      </c>
      <c r="B266" s="54" t="s">
        <v>87</v>
      </c>
      <c r="C266" s="51">
        <v>0</v>
      </c>
      <c r="D266" s="51">
        <v>0</v>
      </c>
    </row>
    <row r="267" spans="1:4" x14ac:dyDescent="0.25">
      <c r="A267" s="45">
        <v>3238</v>
      </c>
      <c r="B267" s="54" t="s">
        <v>88</v>
      </c>
      <c r="C267" s="51">
        <v>0</v>
      </c>
      <c r="D267" s="51">
        <v>0</v>
      </c>
    </row>
    <row r="268" spans="1:4" x14ac:dyDescent="0.25">
      <c r="A268" s="45">
        <v>3239</v>
      </c>
      <c r="B268" s="54" t="s">
        <v>89</v>
      </c>
      <c r="C268" s="51">
        <v>0</v>
      </c>
      <c r="D268" s="51"/>
    </row>
    <row r="269" spans="1:4" ht="26.25" x14ac:dyDescent="0.25">
      <c r="A269" s="22">
        <v>329</v>
      </c>
      <c r="B269" s="53" t="s">
        <v>90</v>
      </c>
      <c r="C269" s="41">
        <f>SUM(C270:C275)</f>
        <v>2654.46</v>
      </c>
      <c r="D269" s="41">
        <f>SUM(D270:D275)</f>
        <v>2654.46</v>
      </c>
    </row>
    <row r="270" spans="1:4" x14ac:dyDescent="0.25">
      <c r="A270" s="45">
        <v>3292</v>
      </c>
      <c r="B270" s="54" t="s">
        <v>91</v>
      </c>
      <c r="C270" s="51">
        <v>0</v>
      </c>
      <c r="D270" s="51">
        <v>0</v>
      </c>
    </row>
    <row r="271" spans="1:4" x14ac:dyDescent="0.25">
      <c r="A271" s="45">
        <v>3293</v>
      </c>
      <c r="B271" s="54" t="s">
        <v>92</v>
      </c>
      <c r="C271" s="51">
        <v>0</v>
      </c>
      <c r="D271" s="51">
        <v>0</v>
      </c>
    </row>
    <row r="272" spans="1:4" x14ac:dyDescent="0.25">
      <c r="A272" s="45">
        <v>3294</v>
      </c>
      <c r="B272" s="54" t="s">
        <v>93</v>
      </c>
      <c r="C272" s="51">
        <v>0</v>
      </c>
      <c r="D272" s="51">
        <v>0</v>
      </c>
    </row>
    <row r="273" spans="1:4" x14ac:dyDescent="0.25">
      <c r="A273" s="45">
        <v>3295</v>
      </c>
      <c r="B273" s="54" t="s">
        <v>94</v>
      </c>
      <c r="C273" s="51">
        <v>0</v>
      </c>
      <c r="D273" s="51">
        <v>0</v>
      </c>
    </row>
    <row r="274" spans="1:4" ht="12.75" customHeight="1" x14ac:dyDescent="0.25">
      <c r="A274" s="45">
        <v>3296</v>
      </c>
      <c r="B274" s="54" t="s">
        <v>95</v>
      </c>
      <c r="C274" s="51">
        <v>0</v>
      </c>
      <c r="D274" s="51">
        <v>0</v>
      </c>
    </row>
    <row r="275" spans="1:4" x14ac:dyDescent="0.25">
      <c r="A275" s="45">
        <v>3299</v>
      </c>
      <c r="B275" s="54" t="s">
        <v>90</v>
      </c>
      <c r="C275" s="51">
        <v>2654.46</v>
      </c>
      <c r="D275" s="51">
        <v>2654.46</v>
      </c>
    </row>
    <row r="276" spans="1:4" x14ac:dyDescent="0.25">
      <c r="A276" s="42">
        <v>34</v>
      </c>
      <c r="B276" s="74" t="s">
        <v>96</v>
      </c>
      <c r="C276" s="41">
        <f>C277</f>
        <v>0</v>
      </c>
      <c r="D276" s="41">
        <f>D277</f>
        <v>0</v>
      </c>
    </row>
    <row r="277" spans="1:4" x14ac:dyDescent="0.25">
      <c r="A277" s="22">
        <v>343</v>
      </c>
      <c r="B277" s="53" t="s">
        <v>97</v>
      </c>
      <c r="C277" s="41">
        <f>C278+C279</f>
        <v>0</v>
      </c>
      <c r="D277" s="41">
        <f>D278+D279</f>
        <v>0</v>
      </c>
    </row>
    <row r="278" spans="1:4" x14ac:dyDescent="0.25">
      <c r="A278" s="45">
        <v>3431</v>
      </c>
      <c r="B278" s="54" t="s">
        <v>98</v>
      </c>
      <c r="C278" s="86">
        <v>0</v>
      </c>
      <c r="D278" s="86">
        <v>0</v>
      </c>
    </row>
    <row r="279" spans="1:4" x14ac:dyDescent="0.25">
      <c r="A279" s="45">
        <v>3433</v>
      </c>
      <c r="B279" s="54" t="s">
        <v>150</v>
      </c>
      <c r="C279" s="86">
        <v>0</v>
      </c>
      <c r="D279" s="86">
        <v>0</v>
      </c>
    </row>
    <row r="280" spans="1:4" x14ac:dyDescent="0.25">
      <c r="A280" s="107" t="s">
        <v>119</v>
      </c>
      <c r="B280" s="108"/>
      <c r="C280" s="71">
        <f t="shared" ref="C280:D281" si="16">C281</f>
        <v>0</v>
      </c>
      <c r="D280" s="41">
        <f t="shared" si="16"/>
        <v>0</v>
      </c>
    </row>
    <row r="281" spans="1:4" ht="26.25" x14ac:dyDescent="0.25">
      <c r="A281" s="42">
        <v>4</v>
      </c>
      <c r="B281" s="74" t="s">
        <v>120</v>
      </c>
      <c r="C281" s="41">
        <f t="shared" si="16"/>
        <v>0</v>
      </c>
      <c r="D281" s="41">
        <f t="shared" si="16"/>
        <v>0</v>
      </c>
    </row>
    <row r="282" spans="1:4" ht="26.25" x14ac:dyDescent="0.25">
      <c r="A282" s="42">
        <v>42</v>
      </c>
      <c r="B282" s="74" t="s">
        <v>121</v>
      </c>
      <c r="C282" s="41">
        <f>C283+C288</f>
        <v>0</v>
      </c>
      <c r="D282" s="41">
        <f>D283+D288</f>
        <v>0</v>
      </c>
    </row>
    <row r="283" spans="1:4" x14ac:dyDescent="0.25">
      <c r="A283" s="22">
        <v>422</v>
      </c>
      <c r="B283" s="53" t="s">
        <v>142</v>
      </c>
      <c r="C283" s="41">
        <f>C284+C285+C287+C286</f>
        <v>0</v>
      </c>
      <c r="D283" s="41">
        <f>D284+D285+D287+D286</f>
        <v>0</v>
      </c>
    </row>
    <row r="284" spans="1:4" x14ac:dyDescent="0.25">
      <c r="A284" s="45">
        <v>4221</v>
      </c>
      <c r="B284" s="54" t="s">
        <v>143</v>
      </c>
      <c r="C284" s="51">
        <v>0</v>
      </c>
      <c r="D284" s="51">
        <v>0</v>
      </c>
    </row>
    <row r="285" spans="1:4" ht="12.75" customHeight="1" x14ac:dyDescent="0.25">
      <c r="A285" s="45">
        <v>4223</v>
      </c>
      <c r="B285" s="54" t="s">
        <v>162</v>
      </c>
      <c r="C285" s="51">
        <v>0</v>
      </c>
      <c r="D285" s="51">
        <v>0</v>
      </c>
    </row>
    <row r="286" spans="1:4" x14ac:dyDescent="0.25">
      <c r="A286" s="45">
        <v>4226</v>
      </c>
      <c r="B286" s="54" t="s">
        <v>163</v>
      </c>
      <c r="C286" s="51">
        <v>0</v>
      </c>
      <c r="D286" s="51">
        <v>0</v>
      </c>
    </row>
    <row r="287" spans="1:4" x14ac:dyDescent="0.25">
      <c r="A287" s="45">
        <v>4227</v>
      </c>
      <c r="B287" s="54" t="s">
        <v>164</v>
      </c>
      <c r="C287" s="51">
        <v>0</v>
      </c>
      <c r="D287" s="51">
        <v>0</v>
      </c>
    </row>
    <row r="288" spans="1:4" ht="26.25" x14ac:dyDescent="0.25">
      <c r="A288" s="22">
        <v>424</v>
      </c>
      <c r="B288" s="53" t="s">
        <v>127</v>
      </c>
      <c r="C288" s="41">
        <v>0</v>
      </c>
      <c r="D288" s="41">
        <f>D289</f>
        <v>0</v>
      </c>
    </row>
    <row r="289" spans="1:4" x14ac:dyDescent="0.25">
      <c r="A289" s="45">
        <v>4241</v>
      </c>
      <c r="B289" s="54" t="s">
        <v>128</v>
      </c>
      <c r="C289" s="51">
        <v>0</v>
      </c>
      <c r="D289" s="51">
        <v>0</v>
      </c>
    </row>
    <row r="290" spans="1:4" x14ac:dyDescent="0.25">
      <c r="A290" s="109" t="s">
        <v>165</v>
      </c>
      <c r="B290" s="110"/>
      <c r="C290" s="41">
        <f>C280+C250</f>
        <v>2654.46</v>
      </c>
      <c r="D290" s="41">
        <f>D280+D250</f>
        <v>2654.46</v>
      </c>
    </row>
    <row r="291" spans="1:4" x14ac:dyDescent="0.25">
      <c r="A291" s="118" t="s">
        <v>166</v>
      </c>
      <c r="B291" s="120"/>
      <c r="C291" s="120"/>
      <c r="D291" s="119"/>
    </row>
    <row r="292" spans="1:4" x14ac:dyDescent="0.25">
      <c r="A292" s="116" t="s">
        <v>70</v>
      </c>
      <c r="B292" s="117"/>
      <c r="C292" s="48">
        <f t="shared" ref="C292:D293" si="17">C293</f>
        <v>7366.1200000000008</v>
      </c>
      <c r="D292" s="48">
        <f t="shared" si="17"/>
        <v>7372.5400000000009</v>
      </c>
    </row>
    <row r="293" spans="1:4" x14ac:dyDescent="0.25">
      <c r="A293" s="42">
        <v>3</v>
      </c>
      <c r="B293" s="73" t="s">
        <v>12</v>
      </c>
      <c r="C293" s="48">
        <f t="shared" si="17"/>
        <v>7366.1200000000008</v>
      </c>
      <c r="D293" s="48">
        <f t="shared" si="17"/>
        <v>7372.5400000000009</v>
      </c>
    </row>
    <row r="294" spans="1:4" x14ac:dyDescent="0.25">
      <c r="A294" s="42">
        <v>32</v>
      </c>
      <c r="B294" s="74" t="s">
        <v>71</v>
      </c>
      <c r="C294" s="41">
        <f>C295+C300+C308</f>
        <v>7366.1200000000008</v>
      </c>
      <c r="D294" s="41">
        <f>D295+D300+D308</f>
        <v>7372.5400000000009</v>
      </c>
    </row>
    <row r="295" spans="1:4" x14ac:dyDescent="0.25">
      <c r="A295" s="22">
        <v>322</v>
      </c>
      <c r="B295" s="53" t="s">
        <v>76</v>
      </c>
      <c r="C295" s="41">
        <f>SUM(C296:C299)</f>
        <v>0</v>
      </c>
      <c r="D295" s="41">
        <f>D297</f>
        <v>6.42</v>
      </c>
    </row>
    <row r="296" spans="1:4" x14ac:dyDescent="0.25">
      <c r="A296" s="87">
        <v>3211</v>
      </c>
      <c r="B296" s="88" t="s">
        <v>73</v>
      </c>
      <c r="C296" s="51">
        <v>0</v>
      </c>
      <c r="D296" s="51">
        <v>0</v>
      </c>
    </row>
    <row r="297" spans="1:4" x14ac:dyDescent="0.25">
      <c r="A297" s="45">
        <v>3221</v>
      </c>
      <c r="B297" s="54" t="s">
        <v>77</v>
      </c>
      <c r="C297" s="51">
        <v>0</v>
      </c>
      <c r="D297" s="51">
        <v>6.42</v>
      </c>
    </row>
    <row r="298" spans="1:4" x14ac:dyDescent="0.25">
      <c r="A298" s="45">
        <v>3224</v>
      </c>
      <c r="B298" s="54" t="s">
        <v>100</v>
      </c>
      <c r="C298" s="51">
        <v>0</v>
      </c>
      <c r="D298" s="51">
        <v>0</v>
      </c>
    </row>
    <row r="299" spans="1:4" x14ac:dyDescent="0.25">
      <c r="A299" s="45">
        <v>3225</v>
      </c>
      <c r="B299" s="54" t="s">
        <v>79</v>
      </c>
      <c r="C299" s="51">
        <v>0</v>
      </c>
      <c r="D299" s="51">
        <v>0</v>
      </c>
    </row>
    <row r="300" spans="1:4" x14ac:dyDescent="0.25">
      <c r="A300" s="22">
        <v>323</v>
      </c>
      <c r="B300" s="53" t="s">
        <v>81</v>
      </c>
      <c r="C300" s="41">
        <f>SUM(C301:C307)</f>
        <v>0</v>
      </c>
      <c r="D300" s="41">
        <f>SUM(D301:D307)</f>
        <v>0</v>
      </c>
    </row>
    <row r="301" spans="1:4" x14ac:dyDescent="0.25">
      <c r="A301" s="45">
        <v>3231</v>
      </c>
      <c r="B301" s="54" t="s">
        <v>82</v>
      </c>
      <c r="C301" s="51">
        <v>0</v>
      </c>
      <c r="D301" s="51">
        <v>0</v>
      </c>
    </row>
    <row r="302" spans="1:4" x14ac:dyDescent="0.25">
      <c r="A302" s="45">
        <v>3232</v>
      </c>
      <c r="B302" s="54" t="s">
        <v>101</v>
      </c>
      <c r="C302" s="51">
        <v>0</v>
      </c>
      <c r="D302" s="51">
        <v>0</v>
      </c>
    </row>
    <row r="303" spans="1:4" x14ac:dyDescent="0.25">
      <c r="A303" s="45">
        <v>3234</v>
      </c>
      <c r="B303" s="54" t="s">
        <v>84</v>
      </c>
      <c r="C303" s="51">
        <v>0</v>
      </c>
      <c r="D303" s="51">
        <v>0</v>
      </c>
    </row>
    <row r="304" spans="1:4" x14ac:dyDescent="0.25">
      <c r="A304" s="45">
        <v>3235</v>
      </c>
      <c r="B304" s="54" t="s">
        <v>85</v>
      </c>
      <c r="C304" s="51">
        <v>0</v>
      </c>
      <c r="D304" s="51">
        <v>0</v>
      </c>
    </row>
    <row r="305" spans="1:4" ht="12.75" customHeight="1" x14ac:dyDescent="0.25">
      <c r="A305" s="45">
        <v>3237</v>
      </c>
      <c r="B305" s="54" t="s">
        <v>87</v>
      </c>
      <c r="C305" s="51">
        <v>0</v>
      </c>
      <c r="D305" s="51">
        <v>0</v>
      </c>
    </row>
    <row r="306" spans="1:4" x14ac:dyDescent="0.25">
      <c r="A306" s="45">
        <v>3238</v>
      </c>
      <c r="B306" s="54" t="s">
        <v>88</v>
      </c>
      <c r="C306" s="51">
        <v>0</v>
      </c>
      <c r="D306" s="51">
        <v>0</v>
      </c>
    </row>
    <row r="307" spans="1:4" x14ac:dyDescent="0.25">
      <c r="A307" s="45">
        <v>3239</v>
      </c>
      <c r="B307" s="54" t="s">
        <v>89</v>
      </c>
      <c r="C307" s="51">
        <v>0</v>
      </c>
      <c r="D307" s="51"/>
    </row>
    <row r="308" spans="1:4" ht="26.25" x14ac:dyDescent="0.25">
      <c r="A308" s="22">
        <v>329</v>
      </c>
      <c r="B308" s="53" t="s">
        <v>90</v>
      </c>
      <c r="C308" s="41">
        <f>SUM(C309:C310)</f>
        <v>7366.1200000000008</v>
      </c>
      <c r="D308" s="41">
        <f>SUM(D309:D310)</f>
        <v>7366.1200000000008</v>
      </c>
    </row>
    <row r="309" spans="1:4" x14ac:dyDescent="0.25">
      <c r="A309" s="45">
        <v>3292</v>
      </c>
      <c r="B309" s="54" t="s">
        <v>91</v>
      </c>
      <c r="C309" s="51">
        <v>729.98</v>
      </c>
      <c r="D309" s="51">
        <v>729.98</v>
      </c>
    </row>
    <row r="310" spans="1:4" x14ac:dyDescent="0.25">
      <c r="A310" s="45">
        <v>3299</v>
      </c>
      <c r="B310" s="54" t="s">
        <v>90</v>
      </c>
      <c r="C310" s="51">
        <v>6636.14</v>
      </c>
      <c r="D310" s="51">
        <v>6636.14</v>
      </c>
    </row>
    <row r="311" spans="1:4" x14ac:dyDescent="0.25">
      <c r="A311" s="107" t="s">
        <v>153</v>
      </c>
      <c r="B311" s="108"/>
      <c r="C311" s="41">
        <f t="shared" ref="C311:D313" si="18">C312</f>
        <v>14599.51</v>
      </c>
      <c r="D311" s="41">
        <f t="shared" si="18"/>
        <v>0</v>
      </c>
    </row>
    <row r="312" spans="1:4" x14ac:dyDescent="0.25">
      <c r="A312" s="58">
        <v>3</v>
      </c>
      <c r="B312" s="78" t="s">
        <v>12</v>
      </c>
      <c r="C312" s="41">
        <f t="shared" si="18"/>
        <v>14599.51</v>
      </c>
      <c r="D312" s="41">
        <f t="shared" si="18"/>
        <v>0</v>
      </c>
    </row>
    <row r="313" spans="1:4" x14ac:dyDescent="0.25">
      <c r="A313" s="58">
        <v>32</v>
      </c>
      <c r="B313" s="78" t="s">
        <v>71</v>
      </c>
      <c r="C313" s="41">
        <f t="shared" si="18"/>
        <v>14599.51</v>
      </c>
      <c r="D313" s="41">
        <f t="shared" si="18"/>
        <v>0</v>
      </c>
    </row>
    <row r="314" spans="1:4" x14ac:dyDescent="0.25">
      <c r="A314" s="69">
        <v>322</v>
      </c>
      <c r="B314" s="89" t="s">
        <v>76</v>
      </c>
      <c r="C314" s="41">
        <f>SUM(C315:C320)</f>
        <v>14599.51</v>
      </c>
      <c r="D314" s="41">
        <f>D316+D319</f>
        <v>0</v>
      </c>
    </row>
    <row r="315" spans="1:4" ht="12.75" customHeight="1" x14ac:dyDescent="0.25">
      <c r="A315" s="45">
        <v>3221</v>
      </c>
      <c r="B315" s="54" t="s">
        <v>77</v>
      </c>
      <c r="C315" s="51">
        <v>0</v>
      </c>
      <c r="D315" s="51">
        <v>0</v>
      </c>
    </row>
    <row r="316" spans="1:4" x14ac:dyDescent="0.25">
      <c r="A316" s="45">
        <v>3222</v>
      </c>
      <c r="B316" s="54" t="s">
        <v>154</v>
      </c>
      <c r="C316" s="51">
        <v>14599.51</v>
      </c>
      <c r="D316" s="51"/>
    </row>
    <row r="317" spans="1:4" x14ac:dyDescent="0.25">
      <c r="A317" s="45">
        <v>3223</v>
      </c>
      <c r="B317" s="54" t="s">
        <v>78</v>
      </c>
      <c r="C317" s="51">
        <v>0</v>
      </c>
      <c r="D317" s="51">
        <v>0</v>
      </c>
    </row>
    <row r="318" spans="1:4" x14ac:dyDescent="0.25">
      <c r="A318" s="45">
        <v>3224</v>
      </c>
      <c r="B318" s="54" t="s">
        <v>100</v>
      </c>
      <c r="C318" s="51">
        <v>0</v>
      </c>
      <c r="D318" s="51">
        <v>0</v>
      </c>
    </row>
    <row r="319" spans="1:4" x14ac:dyDescent="0.25">
      <c r="A319" s="45">
        <v>3225</v>
      </c>
      <c r="B319" s="54" t="s">
        <v>79</v>
      </c>
      <c r="C319" s="51">
        <v>0</v>
      </c>
      <c r="D319" s="51"/>
    </row>
    <row r="320" spans="1:4" x14ac:dyDescent="0.25">
      <c r="A320" s="45">
        <v>3227</v>
      </c>
      <c r="B320" s="54" t="s">
        <v>80</v>
      </c>
      <c r="C320" s="51">
        <v>0</v>
      </c>
      <c r="D320" s="51">
        <v>0</v>
      </c>
    </row>
    <row r="321" spans="1:4" x14ac:dyDescent="0.25">
      <c r="A321" s="107" t="s">
        <v>167</v>
      </c>
      <c r="B321" s="108"/>
      <c r="C321" s="41">
        <f t="shared" ref="C321:D323" si="19">C322</f>
        <v>0</v>
      </c>
      <c r="D321" s="41">
        <f t="shared" si="19"/>
        <v>0</v>
      </c>
    </row>
    <row r="322" spans="1:4" ht="12.75" customHeight="1" x14ac:dyDescent="0.25">
      <c r="A322" s="58">
        <v>3</v>
      </c>
      <c r="B322" s="78" t="s">
        <v>12</v>
      </c>
      <c r="C322" s="41">
        <f t="shared" si="19"/>
        <v>0</v>
      </c>
      <c r="D322" s="41">
        <f t="shared" si="19"/>
        <v>0</v>
      </c>
    </row>
    <row r="323" spans="1:4" x14ac:dyDescent="0.25">
      <c r="A323" s="58">
        <v>32</v>
      </c>
      <c r="B323" s="78" t="s">
        <v>71</v>
      </c>
      <c r="C323" s="41">
        <f t="shared" si="19"/>
        <v>0</v>
      </c>
      <c r="D323" s="41">
        <f t="shared" si="19"/>
        <v>0</v>
      </c>
    </row>
    <row r="324" spans="1:4" ht="26.25" x14ac:dyDescent="0.25">
      <c r="A324" s="22">
        <v>329</v>
      </c>
      <c r="B324" s="53" t="s">
        <v>90</v>
      </c>
      <c r="C324" s="41">
        <f>C326</f>
        <v>0</v>
      </c>
      <c r="D324" s="41">
        <f>D325</f>
        <v>0</v>
      </c>
    </row>
    <row r="325" spans="1:4" x14ac:dyDescent="0.25">
      <c r="A325" s="45">
        <v>3294</v>
      </c>
      <c r="B325" s="54" t="s">
        <v>93</v>
      </c>
      <c r="C325" s="51">
        <v>0</v>
      </c>
      <c r="D325" s="51"/>
    </row>
    <row r="326" spans="1:4" x14ac:dyDescent="0.25">
      <c r="A326" s="45">
        <v>3299</v>
      </c>
      <c r="B326" s="54" t="s">
        <v>90</v>
      </c>
      <c r="C326" s="51">
        <v>0</v>
      </c>
      <c r="D326" s="51">
        <v>0</v>
      </c>
    </row>
    <row r="327" spans="1:4" x14ac:dyDescent="0.25">
      <c r="A327" s="121" t="s">
        <v>168</v>
      </c>
      <c r="B327" s="122"/>
      <c r="C327" s="71">
        <f>C321+C311+C292</f>
        <v>21965.63</v>
      </c>
      <c r="D327" s="71">
        <f>D321+D311+D292</f>
        <v>7372.5400000000009</v>
      </c>
    </row>
    <row r="328" spans="1:4" x14ac:dyDescent="0.25">
      <c r="A328" s="90"/>
      <c r="B328" s="91" t="s">
        <v>169</v>
      </c>
      <c r="C328" s="92"/>
      <c r="D328" s="93"/>
    </row>
    <row r="329" spans="1:4" x14ac:dyDescent="0.25">
      <c r="A329" s="94">
        <v>3</v>
      </c>
      <c r="B329" s="94" t="s">
        <v>12</v>
      </c>
      <c r="C329" s="71">
        <f t="shared" ref="C329:D331" si="20">C330</f>
        <v>0</v>
      </c>
      <c r="D329" s="93">
        <f t="shared" si="20"/>
        <v>3243</v>
      </c>
    </row>
    <row r="330" spans="1:4" x14ac:dyDescent="0.25">
      <c r="A330" s="94">
        <v>32</v>
      </c>
      <c r="B330" s="94" t="s">
        <v>71</v>
      </c>
      <c r="C330" s="71">
        <f t="shared" si="20"/>
        <v>0</v>
      </c>
      <c r="D330" s="93">
        <f t="shared" si="20"/>
        <v>3243</v>
      </c>
    </row>
    <row r="331" spans="1:4" ht="28.5" customHeight="1" x14ac:dyDescent="0.25">
      <c r="A331" s="94">
        <v>329</v>
      </c>
      <c r="B331" s="95" t="s">
        <v>90</v>
      </c>
      <c r="C331" s="71">
        <f t="shared" si="20"/>
        <v>0</v>
      </c>
      <c r="D331" s="93">
        <f t="shared" si="20"/>
        <v>3243</v>
      </c>
    </row>
    <row r="332" spans="1:4" x14ac:dyDescent="0.25">
      <c r="A332" s="96">
        <v>3299</v>
      </c>
      <c r="B332" s="96" t="s">
        <v>90</v>
      </c>
      <c r="C332" s="97">
        <v>0</v>
      </c>
      <c r="D332" s="98">
        <v>3243</v>
      </c>
    </row>
    <row r="333" spans="1:4" x14ac:dyDescent="0.25">
      <c r="A333" s="123" t="s">
        <v>170</v>
      </c>
      <c r="B333" s="124"/>
      <c r="C333" s="71">
        <v>0</v>
      </c>
      <c r="D333" s="93">
        <f>D329</f>
        <v>3243</v>
      </c>
    </row>
    <row r="334" spans="1:4" x14ac:dyDescent="0.25">
      <c r="A334" s="118" t="s">
        <v>41</v>
      </c>
      <c r="B334" s="120"/>
      <c r="C334" s="120"/>
      <c r="D334" s="119"/>
    </row>
    <row r="335" spans="1:4" x14ac:dyDescent="0.25">
      <c r="A335" s="116" t="s">
        <v>70</v>
      </c>
      <c r="B335" s="117"/>
      <c r="C335" s="71">
        <f t="shared" ref="C335:D337" si="21">C336</f>
        <v>0</v>
      </c>
      <c r="D335" s="71">
        <f t="shared" si="21"/>
        <v>0</v>
      </c>
    </row>
    <row r="336" spans="1:4" x14ac:dyDescent="0.25">
      <c r="A336" s="42">
        <v>3</v>
      </c>
      <c r="B336" s="73" t="s">
        <v>12</v>
      </c>
      <c r="C336" s="71">
        <f t="shared" si="21"/>
        <v>0</v>
      </c>
      <c r="D336" s="71">
        <f t="shared" si="21"/>
        <v>0</v>
      </c>
    </row>
    <row r="337" spans="1:4" ht="12.75" customHeight="1" x14ac:dyDescent="0.25">
      <c r="A337" s="58">
        <v>32</v>
      </c>
      <c r="B337" s="78" t="s">
        <v>71</v>
      </c>
      <c r="C337" s="41">
        <f t="shared" si="21"/>
        <v>0</v>
      </c>
      <c r="D337" s="41">
        <f t="shared" si="21"/>
        <v>0</v>
      </c>
    </row>
    <row r="338" spans="1:4" x14ac:dyDescent="0.25">
      <c r="A338" s="22">
        <v>322</v>
      </c>
      <c r="B338" s="53" t="s">
        <v>76</v>
      </c>
      <c r="C338" s="41">
        <f>C339</f>
        <v>0</v>
      </c>
      <c r="D338" s="41">
        <f>D339</f>
        <v>0</v>
      </c>
    </row>
    <row r="339" spans="1:4" x14ac:dyDescent="0.25">
      <c r="A339" s="45">
        <v>3221</v>
      </c>
      <c r="B339" s="54" t="s">
        <v>77</v>
      </c>
      <c r="C339" s="51">
        <v>0</v>
      </c>
      <c r="D339" s="51">
        <v>0</v>
      </c>
    </row>
    <row r="340" spans="1:4" x14ac:dyDescent="0.25">
      <c r="A340" s="45">
        <v>3227</v>
      </c>
      <c r="B340" s="54" t="s">
        <v>161</v>
      </c>
      <c r="C340" s="51">
        <v>0</v>
      </c>
      <c r="D340" s="51">
        <v>0</v>
      </c>
    </row>
    <row r="341" spans="1:4" ht="26.25" x14ac:dyDescent="0.25">
      <c r="A341" s="22">
        <v>329</v>
      </c>
      <c r="B341" s="53" t="s">
        <v>90</v>
      </c>
      <c r="C341" s="41">
        <f>SUM(C342:C342)</f>
        <v>0</v>
      </c>
      <c r="D341" s="41">
        <f>SUM(D342:D342)</f>
        <v>0</v>
      </c>
    </row>
    <row r="342" spans="1:4" x14ac:dyDescent="0.25">
      <c r="A342" s="45">
        <v>3299</v>
      </c>
      <c r="B342" s="54" t="s">
        <v>90</v>
      </c>
      <c r="C342" s="51">
        <v>0</v>
      </c>
      <c r="D342" s="51">
        <v>0</v>
      </c>
    </row>
    <row r="343" spans="1:4" x14ac:dyDescent="0.25">
      <c r="A343" s="107" t="s">
        <v>119</v>
      </c>
      <c r="B343" s="108"/>
      <c r="C343" s="71">
        <f t="shared" ref="C343:D345" si="22">C344</f>
        <v>0</v>
      </c>
      <c r="D343" s="71">
        <f t="shared" si="22"/>
        <v>0</v>
      </c>
    </row>
    <row r="344" spans="1:4" ht="26.25" x14ac:dyDescent="0.25">
      <c r="A344" s="42">
        <v>4</v>
      </c>
      <c r="B344" s="74" t="s">
        <v>120</v>
      </c>
      <c r="C344" s="41">
        <f t="shared" si="22"/>
        <v>0</v>
      </c>
      <c r="D344" s="41">
        <f t="shared" si="22"/>
        <v>0</v>
      </c>
    </row>
    <row r="345" spans="1:4" ht="26.25" x14ac:dyDescent="0.25">
      <c r="A345" s="42">
        <v>42</v>
      </c>
      <c r="B345" s="74" t="s">
        <v>121</v>
      </c>
      <c r="C345" s="41">
        <f>C346</f>
        <v>0</v>
      </c>
      <c r="D345" s="41">
        <f t="shared" si="22"/>
        <v>0</v>
      </c>
    </row>
    <row r="346" spans="1:4" ht="26.25" x14ac:dyDescent="0.25">
      <c r="A346" s="22">
        <v>424</v>
      </c>
      <c r="B346" s="53" t="s">
        <v>127</v>
      </c>
      <c r="C346" s="41">
        <f>C347</f>
        <v>0</v>
      </c>
      <c r="D346" s="41">
        <f>D347</f>
        <v>0</v>
      </c>
    </row>
    <row r="347" spans="1:4" x14ac:dyDescent="0.25">
      <c r="A347" s="45">
        <v>4241</v>
      </c>
      <c r="B347" s="54" t="s">
        <v>128</v>
      </c>
      <c r="C347" s="51">
        <v>0</v>
      </c>
      <c r="D347" s="51">
        <v>0</v>
      </c>
    </row>
    <row r="348" spans="1:4" x14ac:dyDescent="0.25">
      <c r="A348" s="109" t="s">
        <v>45</v>
      </c>
      <c r="B348" s="110"/>
      <c r="C348" s="71">
        <f>C343+C335</f>
        <v>0</v>
      </c>
      <c r="D348" s="71">
        <f>D343+D335</f>
        <v>0</v>
      </c>
    </row>
    <row r="349" spans="1:4" x14ac:dyDescent="0.25">
      <c r="B349" s="99" t="s">
        <v>171</v>
      </c>
      <c r="C349" s="72"/>
      <c r="D349" s="100"/>
    </row>
    <row r="350" spans="1:4" x14ac:dyDescent="0.25">
      <c r="A350" s="111" t="s">
        <v>119</v>
      </c>
      <c r="B350" s="112"/>
      <c r="C350" s="44">
        <f>C358</f>
        <v>530.89</v>
      </c>
      <c r="D350" s="44">
        <f>D351</f>
        <v>655.76</v>
      </c>
    </row>
    <row r="351" spans="1:4" ht="26.25" x14ac:dyDescent="0.25">
      <c r="A351" s="22">
        <v>4</v>
      </c>
      <c r="B351" s="53" t="s">
        <v>120</v>
      </c>
      <c r="C351" s="44">
        <f>C352</f>
        <v>530.89</v>
      </c>
      <c r="D351" s="44">
        <f>D352+D356</f>
        <v>655.76</v>
      </c>
    </row>
    <row r="352" spans="1:4" ht="24.75" customHeight="1" x14ac:dyDescent="0.25">
      <c r="A352" s="22">
        <v>42</v>
      </c>
      <c r="B352" s="53" t="s">
        <v>121</v>
      </c>
      <c r="C352" s="44">
        <f>C353</f>
        <v>530.89</v>
      </c>
      <c r="D352" s="44">
        <f>D353</f>
        <v>655.76</v>
      </c>
    </row>
    <row r="353" spans="1:4" x14ac:dyDescent="0.25">
      <c r="A353" s="22">
        <v>422</v>
      </c>
      <c r="B353" s="53" t="s">
        <v>142</v>
      </c>
      <c r="C353" s="44">
        <f>C355</f>
        <v>530.89</v>
      </c>
      <c r="D353" s="44">
        <f>D354</f>
        <v>655.76</v>
      </c>
    </row>
    <row r="354" spans="1:4" x14ac:dyDescent="0.25">
      <c r="A354" s="101">
        <v>4221</v>
      </c>
      <c r="B354" s="54" t="s">
        <v>143</v>
      </c>
      <c r="C354" s="47">
        <v>0</v>
      </c>
      <c r="D354" s="47">
        <v>655.76</v>
      </c>
    </row>
    <row r="355" spans="1:4" x14ac:dyDescent="0.25">
      <c r="A355" s="102">
        <v>4227</v>
      </c>
      <c r="B355" s="76" t="s">
        <v>164</v>
      </c>
      <c r="C355" s="47">
        <v>530.89</v>
      </c>
      <c r="D355" s="47">
        <v>0</v>
      </c>
    </row>
    <row r="356" spans="1:4" ht="26.25" x14ac:dyDescent="0.25">
      <c r="A356" s="102">
        <v>424</v>
      </c>
      <c r="B356" s="53" t="s">
        <v>127</v>
      </c>
      <c r="C356" s="47">
        <v>0</v>
      </c>
      <c r="D356" s="44">
        <f>D357</f>
        <v>0</v>
      </c>
    </row>
    <row r="357" spans="1:4" x14ac:dyDescent="0.25">
      <c r="A357" s="102">
        <v>4241</v>
      </c>
      <c r="B357" s="54" t="s">
        <v>128</v>
      </c>
      <c r="C357" s="47">
        <v>0</v>
      </c>
      <c r="D357" s="47"/>
    </row>
    <row r="358" spans="1:4" ht="30.75" customHeight="1" x14ac:dyDescent="0.25">
      <c r="A358" s="113" t="s">
        <v>172</v>
      </c>
      <c r="B358" s="114"/>
      <c r="C358" s="44">
        <f>C351</f>
        <v>530.89</v>
      </c>
      <c r="D358" s="44">
        <f>D350</f>
        <v>655.76</v>
      </c>
    </row>
    <row r="359" spans="1:4" x14ac:dyDescent="0.25">
      <c r="A359" s="72" t="s">
        <v>173</v>
      </c>
      <c r="B359" s="103"/>
    </row>
    <row r="361" spans="1:4" x14ac:dyDescent="0.25">
      <c r="A361" s="104" t="s">
        <v>174</v>
      </c>
      <c r="C361" s="105"/>
      <c r="D361" s="105"/>
    </row>
    <row r="362" spans="1:4" x14ac:dyDescent="0.25">
      <c r="A362" s="104" t="s">
        <v>175</v>
      </c>
      <c r="B362" s="105"/>
      <c r="C362" s="105"/>
      <c r="D362" s="105"/>
    </row>
    <row r="363" spans="1:4" x14ac:dyDescent="0.25">
      <c r="A363" s="104" t="s">
        <v>176</v>
      </c>
      <c r="B363" s="105"/>
      <c r="C363" s="106" t="s">
        <v>177</v>
      </c>
      <c r="D363" s="105"/>
    </row>
    <row r="364" spans="1:4" ht="21.75" customHeight="1" x14ac:dyDescent="0.25">
      <c r="A364" s="104"/>
      <c r="B364" s="105"/>
      <c r="C364" s="72"/>
      <c r="D364" s="105"/>
    </row>
    <row r="365" spans="1:4" x14ac:dyDescent="0.25">
      <c r="A365" s="104"/>
      <c r="B365" s="105"/>
      <c r="C365" s="115"/>
      <c r="D365" s="115"/>
    </row>
    <row r="366" spans="1:4" x14ac:dyDescent="0.25">
      <c r="A366" s="104"/>
      <c r="B366" s="105"/>
      <c r="C366" s="72" t="s">
        <v>178</v>
      </c>
      <c r="D366" s="105"/>
    </row>
    <row r="367" spans="1:4" x14ac:dyDescent="0.25">
      <c r="A367" s="104"/>
      <c r="B367" s="105"/>
      <c r="C367" s="105"/>
      <c r="D367" s="105"/>
    </row>
    <row r="368" spans="1:4" x14ac:dyDescent="0.25">
      <c r="B368" s="105"/>
    </row>
  </sheetData>
  <mergeCells count="83">
    <mergeCell ref="A10:B10"/>
    <mergeCell ref="A5:D5"/>
    <mergeCell ref="A6:D6"/>
    <mergeCell ref="A7:B7"/>
    <mergeCell ref="A8:B8"/>
    <mergeCell ref="A9:B9"/>
    <mergeCell ref="A31:B31"/>
    <mergeCell ref="A11:B11"/>
    <mergeCell ref="A12:B12"/>
    <mergeCell ref="A13:B13"/>
    <mergeCell ref="A14:B14"/>
    <mergeCell ref="A15:B15"/>
    <mergeCell ref="A16:B16"/>
    <mergeCell ref="A17:B17"/>
    <mergeCell ref="A22:D22"/>
    <mergeCell ref="A23:D23"/>
    <mergeCell ref="A24:D24"/>
    <mergeCell ref="A27:D27"/>
    <mergeCell ref="B58:D58"/>
    <mergeCell ref="A32:D32"/>
    <mergeCell ref="A36:B36"/>
    <mergeCell ref="A37:D37"/>
    <mergeCell ref="A40:D40"/>
    <mergeCell ref="A43:B43"/>
    <mergeCell ref="A44:D44"/>
    <mergeCell ref="A47:B47"/>
    <mergeCell ref="A48:D48"/>
    <mergeCell ref="A52:B52"/>
    <mergeCell ref="A53:D53"/>
    <mergeCell ref="A57:B57"/>
    <mergeCell ref="A80:B80"/>
    <mergeCell ref="A62:B62"/>
    <mergeCell ref="A63:D63"/>
    <mergeCell ref="A66:D66"/>
    <mergeCell ref="A67:D67"/>
    <mergeCell ref="A68:D68"/>
    <mergeCell ref="A69:B69"/>
    <mergeCell ref="A70:B70"/>
    <mergeCell ref="A76:D76"/>
    <mergeCell ref="A77:D77"/>
    <mergeCell ref="A78:D78"/>
    <mergeCell ref="A79:B79"/>
    <mergeCell ref="A171:B171"/>
    <mergeCell ref="A111:B111"/>
    <mergeCell ref="A118:B118"/>
    <mergeCell ref="A123:D123"/>
    <mergeCell ref="A124:D124"/>
    <mergeCell ref="A125:B125"/>
    <mergeCell ref="A133:B133"/>
    <mergeCell ref="A139:B139"/>
    <mergeCell ref="A144:B144"/>
    <mergeCell ref="A157:B157"/>
    <mergeCell ref="A158:B158"/>
    <mergeCell ref="A166:B166"/>
    <mergeCell ref="A243:B243"/>
    <mergeCell ref="A172:B172"/>
    <mergeCell ref="A177:B177"/>
    <mergeCell ref="A179:D179"/>
    <mergeCell ref="A180:D180"/>
    <mergeCell ref="A181:D181"/>
    <mergeCell ref="A182:D182"/>
    <mergeCell ref="A183:B183"/>
    <mergeCell ref="A203:B203"/>
    <mergeCell ref="A226:B226"/>
    <mergeCell ref="A231:B231"/>
    <mergeCell ref="A236:B236"/>
    <mergeCell ref="A335:B335"/>
    <mergeCell ref="A248:B248"/>
    <mergeCell ref="A249:D249"/>
    <mergeCell ref="A280:B280"/>
    <mergeCell ref="A290:B290"/>
    <mergeCell ref="A291:D291"/>
    <mergeCell ref="A292:B292"/>
    <mergeCell ref="A311:B311"/>
    <mergeCell ref="A321:B321"/>
    <mergeCell ref="A327:B327"/>
    <mergeCell ref="A333:B333"/>
    <mergeCell ref="A334:D334"/>
    <mergeCell ref="A343:B343"/>
    <mergeCell ref="A348:B348"/>
    <mergeCell ref="A350:B350"/>
    <mergeCell ref="A358:B358"/>
    <mergeCell ref="C365:D36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oš J.Badalića</dc:creator>
  <cp:lastModifiedBy>oš J.Badalića</cp:lastModifiedBy>
  <dcterms:created xsi:type="dcterms:W3CDTF">2023-12-18T11:01:38Z</dcterms:created>
  <dcterms:modified xsi:type="dcterms:W3CDTF">2023-12-22T11:44:01Z</dcterms:modified>
</cp:coreProperties>
</file>