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IZDATAKA'!$1:$1</definedName>
    <definedName name="_xlnm.Print_Area" localSheetId="0">'OPĆI DIO'!$A$2:$H$26</definedName>
    <definedName name="_xlnm.Print_Area" localSheetId="1">'PLAN PRIHODA'!$A$1:$H$43</definedName>
  </definedNames>
  <calcPr fullCalcOnLoad="1"/>
</workbook>
</file>

<file path=xl/comments3.xml><?xml version="1.0" encoding="utf-8"?>
<comments xmlns="http://schemas.openxmlformats.org/spreadsheetml/2006/main">
  <authors>
    <author>Windows korisnik</author>
  </authors>
  <commentList>
    <comment ref="A16" authorId="0">
      <text>
        <r>
          <rPr>
            <b/>
            <sz val="9"/>
            <rFont val="Segoe UI"/>
            <family val="2"/>
          </rPr>
          <t>Windows korisnik:</t>
        </r>
        <r>
          <rPr>
            <sz val="9"/>
            <rFont val="Segoe UI"/>
            <family val="2"/>
          </rPr>
          <t xml:space="preserve">
</t>
        </r>
      </text>
    </comment>
    <comment ref="B119" authorId="0">
      <text>
        <r>
          <rPr>
            <b/>
            <sz val="9"/>
            <rFont val="Segoe UI"/>
            <family val="2"/>
          </rPr>
          <t>Windows korisnik: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<sst xmlns="http://schemas.openxmlformats.org/spreadsheetml/2006/main" count="272" uniqueCount="183">
  <si>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</si>
  <si>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</si>
  <si>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</si>
  <si>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</si>
  <si>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</si>
  <si>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</si>
  <si>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</si>
  <si>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</si>
  <si>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</si>
  <si>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</si>
  <si>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</si>
  <si>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</si>
  <si>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</si>
  <si>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</si>
  <si>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</si>
  <si>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</si>
  <si>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</si>
  <si>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</si>
  <si>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</si>
  <si>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</si>
  <si>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</si>
  <si>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</si>
  <si>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</si>
  <si>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</si>
  <si>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</si>
  <si>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</si>
  <si>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</si>
  <si>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</si>
  <si>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nefinancijske imovine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</si>
  <si>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</si>
  <si>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</si>
  <si>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</si>
  <si>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</si>
  <si>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</si>
  <si>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</si>
  <si>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</si>
  <si>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</si>
  <si>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</si>
  <si>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</si>
  <si>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2021.</t>
  </si>
  <si>
    <t>Ukupno prihodi i primici za 2021.</t>
  </si>
  <si>
    <t>Prijedlog plana 
za 2020.</t>
  </si>
  <si>
    <t>Projekcija plana
za 2021.</t>
  </si>
  <si>
    <t>Projekcija plana 
za 2022.</t>
  </si>
  <si>
    <t>2022.</t>
  </si>
  <si>
    <t>Ukupno prihodi i primici za 2022.</t>
  </si>
  <si>
    <t>Rashodi poslovanja</t>
  </si>
  <si>
    <t>Oznaka                           rač. iz                                      računskog                                         plana</t>
  </si>
  <si>
    <t>NAZIV AKTIVOSTI</t>
  </si>
  <si>
    <t>MINIMALNI STANDARD U OSNOVNOM ŠKOLSTVU- MATERIJALNI I FINANCIJSKI RASHODI</t>
  </si>
  <si>
    <t xml:space="preserve">Rashodi poslovanja </t>
  </si>
  <si>
    <t>TEKUĆE INVESTICIJSKO ODRŽAVANJE- minimalni standard</t>
  </si>
  <si>
    <t>Program 1001</t>
  </si>
  <si>
    <t>KAPITALNO ULAGANJE U OSNOVNO ŠKOLSTVO</t>
  </si>
  <si>
    <t>Rashodi za dodatna ulaganja na nefinancijskoj imovini</t>
  </si>
  <si>
    <t>Dodatna ulaganja na građevinskim objektima</t>
  </si>
  <si>
    <t>Aktivnost A100001</t>
  </si>
  <si>
    <t>Tekući projekt T100003</t>
  </si>
  <si>
    <t>NATJECANJA</t>
  </si>
  <si>
    <t>OBLJETNICE ŠKOLA</t>
  </si>
  <si>
    <t>Tekući projekt T100005</t>
  </si>
  <si>
    <t>UČENIČKE ZADRUGE</t>
  </si>
  <si>
    <t>Tekući projekt T100031</t>
  </si>
  <si>
    <t>Program 1002</t>
  </si>
  <si>
    <t>KAPITALNO ULAGANJE</t>
  </si>
  <si>
    <t>Tekući projekt T100001</t>
  </si>
  <si>
    <t>OPREMA ŠKOLA</t>
  </si>
  <si>
    <t xml:space="preserve">Tekući projekt T100002 </t>
  </si>
  <si>
    <t>DODATNA ULAGANJA</t>
  </si>
  <si>
    <t>Program 1003</t>
  </si>
  <si>
    <t>TEKUĆE I INVESTICIJSKO ODRŽAVNJE U ŠKOLSTVU</t>
  </si>
  <si>
    <t>TEKUĆE I INVESTICIJSKO ODRŽAVANJE U ŠKOLSTVU</t>
  </si>
  <si>
    <t>PROGRAMI OSNOVNIH ŠKOLA IZVAN ŽUPANIJSKOG PRORAČUNA</t>
  </si>
  <si>
    <t>RASHODI POSLOVANJA</t>
  </si>
  <si>
    <t>ADMINISTRATIVNO, TEHNIČKO I STRUČNO OSOBLJE</t>
  </si>
  <si>
    <t>Aktivnost A100002</t>
  </si>
  <si>
    <t>Tekući projekt  T100002</t>
  </si>
  <si>
    <t>ŠKOLSKA KUHINJA</t>
  </si>
  <si>
    <t>Tekući projekt T100008</t>
  </si>
  <si>
    <t>Tekući projekt T100011</t>
  </si>
  <si>
    <t>Tekući projekt T100012</t>
  </si>
  <si>
    <t>Tekući projekt T100013</t>
  </si>
  <si>
    <t>Službena putovanja</t>
  </si>
  <si>
    <t>Stručno usavršavanje zaposlenika</t>
  </si>
  <si>
    <t>Ostale naknade zaposlenima</t>
  </si>
  <si>
    <t>Ured.mater.i ost. mater. rashodi</t>
  </si>
  <si>
    <t>Energija</t>
  </si>
  <si>
    <t>Sitan inventar i auto-gume</t>
  </si>
  <si>
    <t>Služb.radna i zaštitna odjeća i obuća</t>
  </si>
  <si>
    <t>Usluge telefona,pošte i prijevoza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</si>
  <si>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</si>
  <si>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</si>
  <si>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</si>
  <si>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</si>
  <si>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</si>
  <si>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</si>
  <si>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</si>
  <si>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osobama izvan radnog odnosa</t>
  </si>
  <si>
    <t>Naknade ost.trošk.osobama izvan rad. Odnosa</t>
  </si>
  <si>
    <t>Ostali nespomenuti rashodi poslovanja</t>
  </si>
  <si>
    <t>Premije osiguranja</t>
  </si>
  <si>
    <t>Reprezentacija</t>
  </si>
  <si>
    <t>Članarine</t>
  </si>
  <si>
    <t>Naknade i pristojbe</t>
  </si>
  <si>
    <t>Bankarske usluge i usluge pl. Prometa</t>
  </si>
  <si>
    <t>Zatezne kamate</t>
  </si>
  <si>
    <t>Mater. I dijelovi za tekuće i invest. Održ</t>
  </si>
  <si>
    <t>Usluge tekućeg i invest.održavanja</t>
  </si>
  <si>
    <t>OŠ JOSIPA BADALIĆA, GRABERJE IVANIĆKO</t>
  </si>
  <si>
    <t>Materijal i sirovine</t>
  </si>
  <si>
    <t>Uredski mat. I ost. Mater.rashodi</t>
  </si>
  <si>
    <t>Usluge telefona, pošte i prijevoza</t>
  </si>
  <si>
    <t>Kapitalni projekt K100104</t>
  </si>
  <si>
    <t>OŠ JOSIPA BADALIĆA - izgradnja dvorane</t>
  </si>
  <si>
    <t>Poslovni objekti</t>
  </si>
  <si>
    <t>Građevinski objekti</t>
  </si>
  <si>
    <t>Rashodi za nabavu proizvedene dugotrajne imovine</t>
  </si>
  <si>
    <t>postrojenja i oprema</t>
  </si>
  <si>
    <t>Uređaji, strojevi i oprema za ost.namjene</t>
  </si>
  <si>
    <t>Knjige, umjetnička djela i ostale izložbene vrijednosti</t>
  </si>
  <si>
    <t>Knjige u knjižnicama</t>
  </si>
  <si>
    <t>Rashodi za zaposlene</t>
  </si>
  <si>
    <t>Plaće (Bruto)</t>
  </si>
  <si>
    <t>Plaće za redovan rad</t>
  </si>
  <si>
    <t>Plaće za prekovremeni rad</t>
  </si>
  <si>
    <t>Plaće za posebne uvjete rada</t>
  </si>
  <si>
    <t>Ostali rashodi za zaposlene</t>
  </si>
  <si>
    <t>Doprinosi na plaće</t>
  </si>
  <si>
    <t>Doprinosi za obvezno zdr. osiguranje</t>
  </si>
  <si>
    <t>Naknade za prijevoz, rad na terenu</t>
  </si>
  <si>
    <t>OIB: 54154274638</t>
  </si>
  <si>
    <t>Doprinopsi na plaće</t>
  </si>
  <si>
    <t>Doprinosi za obv.zdr.osiguranje</t>
  </si>
  <si>
    <t>Naknade troškova osobama izvan radnog odnosa</t>
  </si>
  <si>
    <t>Izvor 4.1.</t>
  </si>
  <si>
    <t>Pomoći-državni proračin (6361)</t>
  </si>
  <si>
    <t>Vlastiti prihodi - 922 višak preneseni</t>
  </si>
  <si>
    <t>Prihodi za posebne namjene (6526)</t>
  </si>
  <si>
    <t>Pomoći (6381)</t>
  </si>
  <si>
    <t>Pomoći -Grad Ivanić Grad (6361)</t>
  </si>
  <si>
    <t>Izvor 5.K</t>
  </si>
  <si>
    <t>Izvor 3.7.</t>
  </si>
  <si>
    <t>Izvor 4.L</t>
  </si>
  <si>
    <t>POJAČANI STANDARD U ŠKOLSTVU-potrebe iznad minimalnog standarda</t>
  </si>
  <si>
    <t>PRSTEN POTPORE III</t>
  </si>
  <si>
    <t>Rashodi za nabavu nefinacijske imovine</t>
  </si>
  <si>
    <t>Rashodi za nabavu proiz.dugotr.imovine</t>
  </si>
  <si>
    <t>Postrojenja i oprema</t>
  </si>
  <si>
    <t>Uredska oprema i namještaj</t>
  </si>
  <si>
    <t>Rashodi za uslige</t>
  </si>
  <si>
    <t>Rshodi poslovanja</t>
  </si>
  <si>
    <t>Naknade za rad povjerenstva i sl.</t>
  </si>
  <si>
    <t>GLAVNI PROGRAM -P52</t>
  </si>
  <si>
    <t>POTICANJE KORIŠTENJA SREDSTAVA EU</t>
  </si>
  <si>
    <t>NOVA ŠKOLSKA SHEMA VOĆA I POVRĆA, TE MLIJEKA I MLIJEČNIH PROIZVODA</t>
  </si>
  <si>
    <t>Rashodi poslovanja-voće</t>
  </si>
  <si>
    <t>Materijal i sirovine (namirnice)</t>
  </si>
  <si>
    <t>Rashodi poslovanja-mlijeko</t>
  </si>
  <si>
    <t>SVEUKUPNO:</t>
  </si>
  <si>
    <t>GLAVNI PROGRAM -  P15</t>
  </si>
  <si>
    <t>GLAVNI PROGRAM - P17</t>
  </si>
  <si>
    <t>GLAVNI PROGRAM - P63</t>
  </si>
  <si>
    <t>Izvor 5 .K</t>
  </si>
  <si>
    <t>GLAVNI PROGRAM - P51</t>
  </si>
  <si>
    <t>Tekući projekt T100019</t>
  </si>
  <si>
    <t>PRIJEVOZ UČENIKA S TEŠKOĆAMA</t>
  </si>
  <si>
    <t>Tekući projekt T100016</t>
  </si>
  <si>
    <t>NABAVA UDŽBENIKA ZA UČENIKE</t>
  </si>
  <si>
    <t>Naknade građanima i kućanstvima na temelju osiguranja i druge naknade</t>
  </si>
  <si>
    <t>Ostale naknade građanima i kućanstvima iz proračuna</t>
  </si>
  <si>
    <t>Naknade građanima i kućanstvima u naravi</t>
  </si>
  <si>
    <t>PROJEKCIJA PLANA ZA 2023.</t>
  </si>
  <si>
    <t>PROJEKCIJA PLANA ZA 2022.</t>
  </si>
  <si>
    <t>ŽUP</t>
  </si>
  <si>
    <t>MZO</t>
  </si>
  <si>
    <t>SUFIN.</t>
  </si>
  <si>
    <t>GRAD</t>
  </si>
  <si>
    <t>FIN.PLAN ZA 2021.-2023.</t>
  </si>
  <si>
    <t>2023.</t>
  </si>
  <si>
    <t>PRIJEDLOG FINANCIJSKOG PLANA OŠ JOSIPA BADALIĆA ZA 2021. I PROJEKCIJA PLANA ZA  2022. I 2023. GODINU</t>
  </si>
  <si>
    <t>Prijedlog plana 
za 2021.</t>
  </si>
  <si>
    <t>Projekcija plana
za 2022.</t>
  </si>
  <si>
    <t>Projekcija plana 
za 2023.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</si>
</sst>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8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9"/>
      <name val="Arial"/>
      <family val="2"/>
    </font>
    <font>
      <b/>
      <sz val="10"/>
      <color indexed="8"/>
      <name val="MS Sans Serif"/>
      <family val="0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8"/>
      <name val="MS Sans Serif"/>
      <family val="2"/>
    </font>
  </fonts>
  <fills count="6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1C1FF"/>
        <bgColor indexed="64"/>
      </patternFill>
    </fill>
    <fill>
      <patternFill patternType="solid">
        <fgColor rgb="FFE1E1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5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9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8" fillId="38" borderId="0" applyNumberFormat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58" fillId="41" borderId="0" applyNumberFormat="0" applyBorder="0" applyAlignment="0" applyProtection="0"/>
    <xf numFmtId="0" fontId="58" fillId="42" borderId="0" applyNumberFormat="0" applyBorder="0" applyAlignment="0" applyProtection="0"/>
    <xf numFmtId="0" fontId="58" fillId="43" borderId="0" applyNumberFormat="0" applyBorder="0" applyAlignment="0" applyProtection="0"/>
    <xf numFmtId="0" fontId="60" fillId="44" borderId="7" applyNumberFormat="0" applyAlignment="0" applyProtection="0"/>
    <xf numFmtId="0" fontId="61" fillId="44" borderId="8" applyNumberFormat="0" applyAlignment="0" applyProtection="0"/>
    <xf numFmtId="0" fontId="15" fillId="0" borderId="9" applyNumberFormat="0" applyFill="0" applyAlignment="0" applyProtection="0"/>
    <xf numFmtId="0" fontId="62" fillId="4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10" applyNumberFormat="0" applyFill="0" applyAlignment="0" applyProtection="0"/>
    <xf numFmtId="0" fontId="65" fillId="0" borderId="11" applyNumberFormat="0" applyFill="0" applyAlignment="0" applyProtection="0"/>
    <xf numFmtId="0" fontId="66" fillId="0" borderId="12" applyNumberFormat="0" applyFill="0" applyAlignment="0" applyProtection="0"/>
    <xf numFmtId="0" fontId="6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7" fillId="46" borderId="0" applyNumberFormat="0" applyBorder="0" applyAlignment="0" applyProtection="0"/>
    <xf numFmtId="0" fontId="68" fillId="0" borderId="0">
      <alignment/>
      <protection/>
    </xf>
    <xf numFmtId="0" fontId="57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9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70" fillId="47" borderId="16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73" fillId="0" borderId="18" applyNumberFormat="0" applyFill="0" applyAlignment="0" applyProtection="0"/>
    <xf numFmtId="0" fontId="74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2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20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21" xfId="0" applyFont="1" applyBorder="1" applyAlignment="1" quotePrefix="1">
      <alignment horizontal="left" vertical="center" wrapText="1"/>
    </xf>
    <xf numFmtId="0" fontId="29" fillId="0" borderId="21" xfId="0" applyFont="1" applyBorder="1" applyAlignment="1" quotePrefix="1">
      <alignment horizontal="center" vertical="center" wrapText="1"/>
    </xf>
    <xf numFmtId="0" fontId="26" fillId="0" borderId="2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22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center" wrapText="1"/>
    </xf>
    <xf numFmtId="0" fontId="33" fillId="0" borderId="21" xfId="0" applyNumberFormat="1" applyFont="1" applyFill="1" applyBorder="1" applyAlignment="1" applyProtection="1" quotePrefix="1">
      <alignment horizontal="left"/>
      <protection/>
    </xf>
    <xf numFmtId="0" fontId="26" fillId="0" borderId="19" xfId="0" applyNumberFormat="1" applyFont="1" applyFill="1" applyBorder="1" applyAlignment="1" applyProtection="1">
      <alignment horizontal="center" wrapText="1"/>
      <protection/>
    </xf>
    <xf numFmtId="0" fontId="26" fillId="0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23" xfId="0" applyFont="1" applyBorder="1" applyAlignment="1">
      <alignment horizontal="center" vertical="center" wrapText="1"/>
    </xf>
    <xf numFmtId="3" fontId="33" fillId="0" borderId="19" xfId="0" applyNumberFormat="1" applyFont="1" applyBorder="1" applyAlignment="1">
      <alignment horizontal="right"/>
    </xf>
    <xf numFmtId="3" fontId="33" fillId="0" borderId="19" xfId="0" applyNumberFormat="1" applyFont="1" applyFill="1" applyBorder="1" applyAlignment="1" applyProtection="1">
      <alignment horizontal="right" wrapText="1"/>
      <protection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24" xfId="0" applyNumberFormat="1" applyFont="1" applyFill="1" applyBorder="1" applyAlignment="1">
      <alignment horizontal="right" vertical="top" wrapText="1"/>
    </xf>
    <xf numFmtId="1" fontId="22" fillId="49" borderId="25" xfId="0" applyNumberFormat="1" applyFont="1" applyFill="1" applyBorder="1" applyAlignment="1">
      <alignment horizontal="left" wrapText="1"/>
    </xf>
    <xf numFmtId="1" fontId="22" fillId="0" borderId="24" xfId="0" applyNumberFormat="1" applyFont="1" applyFill="1" applyBorder="1" applyAlignment="1">
      <alignment horizontal="right" vertical="top" wrapText="1"/>
    </xf>
    <xf numFmtId="1" fontId="22" fillId="0" borderId="25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22" xfId="0" applyFont="1" applyFill="1" applyBorder="1" applyAlignment="1">
      <alignment horizontal="left"/>
    </xf>
    <xf numFmtId="3" fontId="33" fillId="7" borderId="19" xfId="0" applyNumberFormat="1" applyFont="1" applyFill="1" applyBorder="1" applyAlignment="1">
      <alignment horizontal="right"/>
    </xf>
    <xf numFmtId="3" fontId="33" fillId="7" borderId="19" xfId="0" applyNumberFormat="1" applyFont="1" applyFill="1" applyBorder="1" applyAlignment="1" applyProtection="1">
      <alignment horizontal="righ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3" fontId="33" fillId="0" borderId="19" xfId="0" applyNumberFormat="1" applyFont="1" applyFill="1" applyBorder="1" applyAlignment="1">
      <alignment horizontal="right"/>
    </xf>
    <xf numFmtId="3" fontId="33" fillId="50" borderId="22" xfId="0" applyNumberFormat="1" applyFont="1" applyFill="1" applyBorder="1" applyAlignment="1" quotePrefix="1">
      <alignment horizontal="right"/>
    </xf>
    <xf numFmtId="3" fontId="33" fillId="50" borderId="19" xfId="0" applyNumberFormat="1" applyFont="1" applyFill="1" applyBorder="1" applyAlignment="1" applyProtection="1">
      <alignment horizontal="right" wrapText="1"/>
      <protection/>
    </xf>
    <xf numFmtId="3" fontId="33" fillId="7" borderId="22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75" fillId="0" borderId="0" xfId="0" applyNumberFormat="1" applyFont="1" applyFill="1" applyBorder="1" applyAlignment="1" applyProtection="1">
      <alignment/>
      <protection/>
    </xf>
    <xf numFmtId="0" fontId="7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2" fillId="0" borderId="2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 horizontal="center" vertical="center" wrapText="1"/>
    </xf>
    <xf numFmtId="3" fontId="21" fillId="0" borderId="31" xfId="0" applyNumberFormat="1" applyFont="1" applyBorder="1" applyAlignment="1">
      <alignment/>
    </xf>
    <xf numFmtId="3" fontId="21" fillId="0" borderId="31" xfId="0" applyNumberFormat="1" applyFont="1" applyBorder="1" applyAlignment="1">
      <alignment horizontal="center" wrapText="1"/>
    </xf>
    <xf numFmtId="3" fontId="21" fillId="0" borderId="31" xfId="0" applyNumberFormat="1" applyFont="1" applyBorder="1" applyAlignment="1">
      <alignment horizontal="center" vertical="center" wrapText="1"/>
    </xf>
    <xf numFmtId="3" fontId="21" fillId="0" borderId="32" xfId="0" applyNumberFormat="1" applyFont="1" applyBorder="1" applyAlignment="1">
      <alignment horizontal="center" vertical="center" wrapText="1"/>
    </xf>
    <xf numFmtId="3" fontId="21" fillId="0" borderId="33" xfId="0" applyNumberFormat="1" applyFont="1" applyBorder="1" applyAlignment="1">
      <alignment horizontal="center" vertical="center" wrapText="1"/>
    </xf>
    <xf numFmtId="1" fontId="21" fillId="0" borderId="34" xfId="0" applyNumberFormat="1" applyFont="1" applyBorder="1" applyAlignment="1">
      <alignment horizontal="left" wrapText="1"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1" fontId="21" fillId="0" borderId="39" xfId="0" applyNumberFormat="1" applyFont="1" applyBorder="1" applyAlignment="1">
      <alignment wrapText="1"/>
    </xf>
    <xf numFmtId="3" fontId="21" fillId="0" borderId="40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3" fontId="21" fillId="0" borderId="43" xfId="0" applyNumberFormat="1" applyFont="1" applyBorder="1" applyAlignment="1">
      <alignment/>
    </xf>
    <xf numFmtId="3" fontId="22" fillId="0" borderId="26" xfId="0" applyNumberFormat="1" applyFont="1" applyBorder="1" applyAlignment="1">
      <alignment/>
    </xf>
    <xf numFmtId="3" fontId="22" fillId="0" borderId="27" xfId="0" applyNumberFormat="1" applyFont="1" applyBorder="1" applyAlignment="1">
      <alignment/>
    </xf>
    <xf numFmtId="3" fontId="22" fillId="0" borderId="28" xfId="0" applyNumberFormat="1" applyFont="1" applyBorder="1" applyAlignment="1">
      <alignment/>
    </xf>
    <xf numFmtId="1" fontId="21" fillId="0" borderId="44" xfId="0" applyNumberFormat="1" applyFont="1" applyBorder="1" applyAlignment="1">
      <alignment horizontal="left" wrapText="1"/>
    </xf>
    <xf numFmtId="3" fontId="21" fillId="0" borderId="45" xfId="0" applyNumberFormat="1" applyFont="1" applyBorder="1" applyAlignment="1">
      <alignment/>
    </xf>
    <xf numFmtId="3" fontId="21" fillId="0" borderId="46" xfId="0" applyNumberFormat="1" applyFont="1" applyBorder="1" applyAlignment="1">
      <alignment/>
    </xf>
    <xf numFmtId="3" fontId="21" fillId="0" borderId="47" xfId="0" applyNumberFormat="1" applyFont="1" applyBorder="1" applyAlignment="1">
      <alignment/>
    </xf>
    <xf numFmtId="3" fontId="21" fillId="0" borderId="48" xfId="0" applyNumberFormat="1" applyFont="1" applyBorder="1" applyAlignment="1">
      <alignment/>
    </xf>
    <xf numFmtId="0" fontId="25" fillId="0" borderId="19" xfId="0" applyNumberFormat="1" applyFont="1" applyFill="1" applyBorder="1" applyAlignment="1" applyProtection="1">
      <alignment horizontal="center"/>
      <protection/>
    </xf>
    <xf numFmtId="0" fontId="25" fillId="0" borderId="19" xfId="0" applyNumberFormat="1" applyFont="1" applyFill="1" applyBorder="1" applyAlignment="1" applyProtection="1">
      <alignment wrapText="1"/>
      <protection/>
    </xf>
    <xf numFmtId="0" fontId="77" fillId="51" borderId="19" xfId="87" applyFont="1" applyFill="1" applyBorder="1" applyAlignment="1">
      <alignment horizontal="left" vertical="center" wrapText="1" readingOrder="1"/>
      <protection/>
    </xf>
    <xf numFmtId="0" fontId="77" fillId="0" borderId="0" xfId="87" applyFont="1" applyFill="1" applyAlignment="1">
      <alignment horizontal="left" vertical="center" wrapText="1" readingOrder="1"/>
      <protection/>
    </xf>
    <xf numFmtId="0" fontId="26" fillId="0" borderId="19" xfId="0" applyNumberFormat="1" applyFont="1" applyFill="1" applyBorder="1" applyAlignment="1" applyProtection="1">
      <alignment horizontal="center"/>
      <protection/>
    </xf>
    <xf numFmtId="0" fontId="26" fillId="0" borderId="19" xfId="0" applyNumberFormat="1" applyFont="1" applyFill="1" applyBorder="1" applyAlignment="1" applyProtection="1">
      <alignment horizontal="left"/>
      <protection/>
    </xf>
    <xf numFmtId="0" fontId="26" fillId="0" borderId="19" xfId="0" applyNumberFormat="1" applyFont="1" applyFill="1" applyBorder="1" applyAlignment="1" applyProtection="1">
      <alignment wrapText="1"/>
      <protection/>
    </xf>
    <xf numFmtId="0" fontId="77" fillId="52" borderId="19" xfId="87" applyFont="1" applyFill="1" applyBorder="1" applyAlignment="1">
      <alignment horizontal="left" vertical="center" wrapText="1" readingOrder="1"/>
      <protection/>
    </xf>
    <xf numFmtId="0" fontId="77" fillId="0" borderId="19" xfId="87" applyFont="1" applyFill="1" applyBorder="1" applyAlignment="1">
      <alignment horizontal="left" vertical="center" wrapText="1" readingOrder="1"/>
      <protection/>
    </xf>
    <xf numFmtId="4" fontId="25" fillId="0" borderId="19" xfId="0" applyNumberFormat="1" applyFont="1" applyFill="1" applyBorder="1" applyAlignment="1" applyProtection="1">
      <alignment/>
      <protection/>
    </xf>
    <xf numFmtId="4" fontId="26" fillId="0" borderId="19" xfId="0" applyNumberFormat="1" applyFont="1" applyFill="1" applyBorder="1" applyAlignment="1" applyProtection="1">
      <alignment/>
      <protection/>
    </xf>
    <xf numFmtId="3" fontId="25" fillId="0" borderId="19" xfId="0" applyNumberFormat="1" applyFont="1" applyFill="1" applyBorder="1" applyAlignment="1" applyProtection="1">
      <alignment/>
      <protection/>
    </xf>
    <xf numFmtId="3" fontId="26" fillId="0" borderId="19" xfId="0" applyNumberFormat="1" applyFont="1" applyFill="1" applyBorder="1" applyAlignment="1" applyProtection="1">
      <alignment/>
      <protection/>
    </xf>
    <xf numFmtId="3" fontId="23" fillId="35" borderId="0" xfId="0" applyNumberFormat="1" applyFont="1" applyFill="1" applyBorder="1" applyAlignment="1" applyProtection="1">
      <alignment/>
      <protection/>
    </xf>
    <xf numFmtId="0" fontId="78" fillId="0" borderId="19" xfId="87" applyFont="1" applyFill="1" applyBorder="1" applyAlignment="1">
      <alignment horizontal="left" vertical="center" wrapText="1" readingOrder="1"/>
      <protection/>
    </xf>
    <xf numFmtId="3" fontId="25" fillId="0" borderId="19" xfId="0" applyNumberFormat="1" applyFont="1" applyFill="1" applyBorder="1" applyAlignment="1" applyProtection="1">
      <alignment horizontal="right"/>
      <protection/>
    </xf>
    <xf numFmtId="3" fontId="26" fillId="0" borderId="19" xfId="0" applyNumberFormat="1" applyFont="1" applyFill="1" applyBorder="1" applyAlignment="1" applyProtection="1">
      <alignment horizontal="right"/>
      <protection/>
    </xf>
    <xf numFmtId="3" fontId="77" fillId="52" borderId="19" xfId="87" applyNumberFormat="1" applyFont="1" applyFill="1" applyBorder="1" applyAlignment="1">
      <alignment horizontal="right" vertical="center" wrapText="1" readingOrder="1"/>
      <protection/>
    </xf>
    <xf numFmtId="4" fontId="77" fillId="52" borderId="19" xfId="87" applyNumberFormat="1" applyFont="1" applyFill="1" applyBorder="1" applyAlignment="1">
      <alignment horizontal="right" vertical="center" wrapText="1" readingOrder="1"/>
      <protection/>
    </xf>
    <xf numFmtId="3" fontId="77" fillId="51" borderId="19" xfId="87" applyNumberFormat="1" applyFont="1" applyFill="1" applyBorder="1" applyAlignment="1">
      <alignment horizontal="right" vertical="center" wrapText="1" readingOrder="1"/>
      <protection/>
    </xf>
    <xf numFmtId="0" fontId="77" fillId="0" borderId="19" xfId="87" applyFont="1" applyFill="1" applyBorder="1" applyAlignment="1">
      <alignment horizontal="center" vertical="center" wrapText="1" readingOrder="1"/>
      <protection/>
    </xf>
    <xf numFmtId="0" fontId="78" fillId="0" borderId="19" xfId="87" applyFont="1" applyFill="1" applyBorder="1" applyAlignment="1">
      <alignment horizontal="center" vertical="center" wrapText="1" readingOrder="1"/>
      <protection/>
    </xf>
    <xf numFmtId="3" fontId="42" fillId="0" borderId="19" xfId="87" applyNumberFormat="1" applyFont="1" applyFill="1" applyBorder="1" applyAlignment="1">
      <alignment horizontal="right" vertical="center" wrapText="1" readingOrder="1"/>
      <protection/>
    </xf>
    <xf numFmtId="3" fontId="42" fillId="53" borderId="19" xfId="87" applyNumberFormat="1" applyFont="1" applyFill="1" applyBorder="1" applyAlignment="1">
      <alignment horizontal="right" vertical="center" wrapText="1" readingOrder="1"/>
      <protection/>
    </xf>
    <xf numFmtId="3" fontId="77" fillId="0" borderId="19" xfId="87" applyNumberFormat="1" applyFont="1" applyFill="1" applyBorder="1" applyAlignment="1">
      <alignment horizontal="right" vertical="center" wrapText="1" readingOrder="1"/>
      <protection/>
    </xf>
    <xf numFmtId="3" fontId="77" fillId="0" borderId="19" xfId="87" applyNumberFormat="1" applyFont="1" applyFill="1" applyBorder="1" applyAlignment="1">
      <alignment vertical="center" wrapText="1" readingOrder="1"/>
      <protection/>
    </xf>
    <xf numFmtId="3" fontId="77" fillId="0" borderId="19" xfId="87" applyNumberFormat="1" applyFont="1" applyFill="1" applyBorder="1" applyAlignment="1">
      <alignment horizontal="right" vertical="center" readingOrder="1"/>
      <protection/>
    </xf>
    <xf numFmtId="3" fontId="78" fillId="0" borderId="19" xfId="87" applyNumberFormat="1" applyFont="1" applyFill="1" applyBorder="1" applyAlignment="1">
      <alignment horizontal="right" vertical="center" wrapText="1" readingOrder="1"/>
      <protection/>
    </xf>
    <xf numFmtId="0" fontId="77" fillId="54" borderId="19" xfId="87" applyFont="1" applyFill="1" applyBorder="1" applyAlignment="1">
      <alignment horizontal="left" vertical="center" wrapText="1" readingOrder="1"/>
      <protection/>
    </xf>
    <xf numFmtId="0" fontId="42" fillId="55" borderId="19" xfId="87" applyFont="1" applyFill="1" applyBorder="1" applyAlignment="1">
      <alignment horizontal="center" vertical="center" wrapText="1" readingOrder="1"/>
      <protection/>
    </xf>
    <xf numFmtId="0" fontId="42" fillId="55" borderId="19" xfId="87" applyFont="1" applyFill="1" applyBorder="1" applyAlignment="1">
      <alignment horizontal="left" vertical="center" wrapText="1" readingOrder="1"/>
      <protection/>
    </xf>
    <xf numFmtId="0" fontId="21" fillId="53" borderId="0" xfId="0" applyNumberFormat="1" applyFont="1" applyFill="1" applyBorder="1" applyAlignment="1" applyProtection="1">
      <alignment/>
      <protection/>
    </xf>
    <xf numFmtId="0" fontId="77" fillId="55" borderId="19" xfId="87" applyFont="1" applyFill="1" applyBorder="1" applyAlignment="1">
      <alignment horizontal="left" vertical="center" wrapText="1" readingOrder="1"/>
      <protection/>
    </xf>
    <xf numFmtId="3" fontId="77" fillId="55" borderId="19" xfId="87" applyNumberFormat="1" applyFont="1" applyFill="1" applyBorder="1" applyAlignment="1">
      <alignment horizontal="right" vertical="center" wrapText="1" readingOrder="1"/>
      <protection/>
    </xf>
    <xf numFmtId="3" fontId="26" fillId="56" borderId="19" xfId="0" applyNumberFormat="1" applyFont="1" applyFill="1" applyBorder="1" applyAlignment="1" applyProtection="1">
      <alignment/>
      <protection/>
    </xf>
    <xf numFmtId="0" fontId="26" fillId="57" borderId="19" xfId="0" applyNumberFormat="1" applyFont="1" applyFill="1" applyBorder="1" applyAlignment="1" applyProtection="1">
      <alignment horizontal="center" wrapText="1"/>
      <protection/>
    </xf>
    <xf numFmtId="0" fontId="26" fillId="57" borderId="19" xfId="0" applyNumberFormat="1" applyFont="1" applyFill="1" applyBorder="1" applyAlignment="1" applyProtection="1">
      <alignment wrapText="1"/>
      <protection/>
    </xf>
    <xf numFmtId="3" fontId="26" fillId="57" borderId="19" xfId="0" applyNumberFormat="1" applyFont="1" applyFill="1" applyBorder="1" applyAlignment="1" applyProtection="1">
      <alignment/>
      <protection/>
    </xf>
    <xf numFmtId="3" fontId="26" fillId="57" borderId="22" xfId="0" applyNumberFormat="1" applyFont="1" applyFill="1" applyBorder="1" applyAlignment="1" applyProtection="1">
      <alignment/>
      <protection/>
    </xf>
    <xf numFmtId="0" fontId="26" fillId="53" borderId="19" xfId="0" applyNumberFormat="1" applyFont="1" applyFill="1" applyBorder="1" applyAlignment="1" applyProtection="1">
      <alignment horizontal="center"/>
      <protection/>
    </xf>
    <xf numFmtId="0" fontId="26" fillId="53" borderId="19" xfId="0" applyNumberFormat="1" applyFont="1" applyFill="1" applyBorder="1" applyAlignment="1" applyProtection="1">
      <alignment wrapText="1"/>
      <protection/>
    </xf>
    <xf numFmtId="3" fontId="26" fillId="53" borderId="19" xfId="0" applyNumberFormat="1" applyFont="1" applyFill="1" applyBorder="1" applyAlignment="1" applyProtection="1">
      <alignment/>
      <protection/>
    </xf>
    <xf numFmtId="3" fontId="25" fillId="53" borderId="19" xfId="0" applyNumberFormat="1" applyFont="1" applyFill="1" applyBorder="1" applyAlignment="1" applyProtection="1">
      <alignment/>
      <protection/>
    </xf>
    <xf numFmtId="3" fontId="26" fillId="58" borderId="19" xfId="0" applyNumberFormat="1" applyFont="1" applyFill="1" applyBorder="1" applyAlignment="1" applyProtection="1">
      <alignment/>
      <protection/>
    </xf>
    <xf numFmtId="3" fontId="26" fillId="58" borderId="22" xfId="0" applyNumberFormat="1" applyFont="1" applyFill="1" applyBorder="1" applyAlignment="1" applyProtection="1">
      <alignment/>
      <protection/>
    </xf>
    <xf numFmtId="0" fontId="26" fillId="58" borderId="19" xfId="0" applyNumberFormat="1" applyFont="1" applyFill="1" applyBorder="1" applyAlignment="1" applyProtection="1">
      <alignment horizontal="center"/>
      <protection/>
    </xf>
    <xf numFmtId="0" fontId="26" fillId="58" borderId="19" xfId="0" applyNumberFormat="1" applyFont="1" applyFill="1" applyBorder="1" applyAlignment="1" applyProtection="1">
      <alignment wrapText="1"/>
      <protection/>
    </xf>
    <xf numFmtId="3" fontId="77" fillId="0" borderId="19" xfId="87" applyNumberFormat="1" applyFont="1" applyFill="1" applyBorder="1" applyAlignment="1">
      <alignment vertical="center" readingOrder="1"/>
      <protection/>
    </xf>
    <xf numFmtId="3" fontId="78" fillId="0" borderId="19" xfId="87" applyNumberFormat="1" applyFont="1" applyFill="1" applyBorder="1" applyAlignment="1">
      <alignment vertical="center" readingOrder="1"/>
      <protection/>
    </xf>
    <xf numFmtId="0" fontId="26" fillId="53" borderId="22" xfId="0" applyNumberFormat="1" applyFont="1" applyFill="1" applyBorder="1" applyAlignment="1" applyProtection="1">
      <alignment horizontal="center"/>
      <protection/>
    </xf>
    <xf numFmtId="0" fontId="25" fillId="53" borderId="19" xfId="0" applyNumberFormat="1" applyFont="1" applyFill="1" applyBorder="1" applyAlignment="1" applyProtection="1">
      <alignment horizontal="center"/>
      <protection/>
    </xf>
    <xf numFmtId="0" fontId="25" fillId="57" borderId="19" xfId="0" applyNumberFormat="1" applyFont="1" applyFill="1" applyBorder="1" applyAlignment="1" applyProtection="1">
      <alignment horizontal="center"/>
      <protection/>
    </xf>
    <xf numFmtId="0" fontId="25" fillId="53" borderId="19" xfId="0" applyNumberFormat="1" applyFont="1" applyFill="1" applyBorder="1" applyAlignment="1" applyProtection="1">
      <alignment wrapText="1"/>
      <protection/>
    </xf>
    <xf numFmtId="0" fontId="43" fillId="0" borderId="49" xfId="0" applyNumberFormat="1" applyFont="1" applyFill="1" applyBorder="1" applyAlignment="1" applyProtection="1">
      <alignment wrapText="1"/>
      <protection/>
    </xf>
    <xf numFmtId="0" fontId="25" fillId="0" borderId="19" xfId="0" applyNumberFormat="1" applyFont="1" applyFill="1" applyBorder="1" applyAlignment="1" applyProtection="1">
      <alignment horizontal="center" wrapText="1"/>
      <protection/>
    </xf>
    <xf numFmtId="0" fontId="0" fillId="0" borderId="49" xfId="0" applyNumberFormat="1" applyFont="1" applyFill="1" applyBorder="1" applyAlignment="1" applyProtection="1">
      <alignment wrapText="1"/>
      <protection/>
    </xf>
    <xf numFmtId="0" fontId="77" fillId="59" borderId="19" xfId="87" applyFont="1" applyFill="1" applyBorder="1" applyAlignment="1">
      <alignment horizontal="left" vertical="center" wrapText="1" readingOrder="1"/>
      <protection/>
    </xf>
    <xf numFmtId="0" fontId="24" fillId="7" borderId="22" xfId="0" applyNumberFormat="1" applyFont="1" applyFill="1" applyBorder="1" applyAlignment="1" applyProtection="1">
      <alignment horizontal="center" wrapText="1"/>
      <protection/>
    </xf>
    <xf numFmtId="0" fontId="24" fillId="7" borderId="19" xfId="0" applyNumberFormat="1" applyFont="1" applyFill="1" applyBorder="1" applyAlignment="1" applyProtection="1">
      <alignment wrapText="1"/>
      <protection/>
    </xf>
    <xf numFmtId="3" fontId="25" fillId="7" borderId="19" xfId="0" applyNumberFormat="1" applyFont="1" applyFill="1" applyBorder="1" applyAlignment="1" applyProtection="1">
      <alignment/>
      <protection/>
    </xf>
    <xf numFmtId="0" fontId="24" fillId="7" borderId="19" xfId="0" applyNumberFormat="1" applyFont="1" applyFill="1" applyBorder="1" applyAlignment="1" applyProtection="1">
      <alignment horizontal="center" wrapText="1"/>
      <protection/>
    </xf>
    <xf numFmtId="0" fontId="24" fillId="7" borderId="49" xfId="0" applyNumberFormat="1" applyFont="1" applyFill="1" applyBorder="1" applyAlignment="1" applyProtection="1">
      <alignment wrapText="1"/>
      <protection/>
    </xf>
    <xf numFmtId="0" fontId="44" fillId="35" borderId="19" xfId="0" applyNumberFormat="1" applyFont="1" applyFill="1" applyBorder="1" applyAlignment="1" applyProtection="1">
      <alignment horizontal="center" vertical="center" wrapText="1"/>
      <protection/>
    </xf>
    <xf numFmtId="0" fontId="24" fillId="35" borderId="19" xfId="0" applyNumberFormat="1" applyFont="1" applyFill="1" applyBorder="1" applyAlignment="1" applyProtection="1">
      <alignment horizontal="center" vertical="center" wrapText="1"/>
      <protection/>
    </xf>
    <xf numFmtId="0" fontId="44" fillId="35" borderId="19" xfId="0" applyNumberFormat="1" applyFont="1" applyFill="1" applyBorder="1" applyAlignment="1" applyProtection="1">
      <alignment horizontal="center" vertical="center" textRotation="90" wrapText="1"/>
      <protection/>
    </xf>
    <xf numFmtId="0" fontId="44" fillId="0" borderId="19" xfId="0" applyNumberFormat="1" applyFont="1" applyFill="1" applyBorder="1" applyAlignment="1" applyProtection="1">
      <alignment wrapText="1"/>
      <protection/>
    </xf>
    <xf numFmtId="0" fontId="45" fillId="0" borderId="19" xfId="0" applyNumberFormat="1" applyFont="1" applyFill="1" applyBorder="1" applyAlignment="1" applyProtection="1">
      <alignment horizontal="right" wrapText="1"/>
      <protection/>
    </xf>
    <xf numFmtId="0" fontId="44" fillId="0" borderId="19" xfId="0" applyNumberFormat="1" applyFont="1" applyFill="1" applyBorder="1" applyAlignment="1" applyProtection="1">
      <alignment horizontal="right" wrapText="1"/>
      <protection/>
    </xf>
    <xf numFmtId="3" fontId="46" fillId="0" borderId="19" xfId="0" applyNumberFormat="1" applyFont="1" applyFill="1" applyBorder="1" applyAlignment="1" applyProtection="1">
      <alignment/>
      <protection/>
    </xf>
    <xf numFmtId="4" fontId="77" fillId="51" borderId="19" xfId="87" applyNumberFormat="1" applyFont="1" applyFill="1" applyBorder="1" applyAlignment="1">
      <alignment horizontal="right" vertical="center" wrapText="1" readingOrder="1"/>
      <protection/>
    </xf>
    <xf numFmtId="4" fontId="26" fillId="56" borderId="19" xfId="0" applyNumberFormat="1" applyFont="1" applyFill="1" applyBorder="1" applyAlignment="1" applyProtection="1">
      <alignment/>
      <protection/>
    </xf>
    <xf numFmtId="3" fontId="77" fillId="60" borderId="19" xfId="87" applyNumberFormat="1" applyFont="1" applyFill="1" applyBorder="1" applyAlignment="1">
      <alignment horizontal="right" vertical="center" wrapText="1" readingOrder="1"/>
      <protection/>
    </xf>
    <xf numFmtId="3" fontId="77" fillId="61" borderId="19" xfId="87" applyNumberFormat="1" applyFont="1" applyFill="1" applyBorder="1" applyAlignment="1">
      <alignment horizontal="right" vertical="center" wrapText="1" readingOrder="1"/>
      <protection/>
    </xf>
    <xf numFmtId="0" fontId="77" fillId="55" borderId="19" xfId="87" applyFont="1" applyFill="1" applyBorder="1" applyAlignment="1">
      <alignment horizontal="center" vertical="center" wrapText="1" readingOrder="1"/>
      <protection/>
    </xf>
    <xf numFmtId="0" fontId="78" fillId="55" borderId="19" xfId="87" applyFont="1" applyFill="1" applyBorder="1" applyAlignment="1">
      <alignment horizontal="center" vertical="center" wrapText="1" readingOrder="1"/>
      <protection/>
    </xf>
    <xf numFmtId="0" fontId="78" fillId="55" borderId="19" xfId="87" applyFont="1" applyFill="1" applyBorder="1" applyAlignment="1">
      <alignment horizontal="left" vertical="center" wrapText="1" readingOrder="1"/>
      <protection/>
    </xf>
    <xf numFmtId="3" fontId="77" fillId="62" borderId="19" xfId="87" applyNumberFormat="1" applyFont="1" applyFill="1" applyBorder="1" applyAlignment="1">
      <alignment horizontal="right" vertical="center" wrapText="1" readingOrder="1"/>
      <protection/>
    </xf>
    <xf numFmtId="3" fontId="26" fillId="7" borderId="19" xfId="0" applyNumberFormat="1" applyFont="1" applyFill="1" applyBorder="1" applyAlignment="1" applyProtection="1">
      <alignment/>
      <protection/>
    </xf>
    <xf numFmtId="3" fontId="26" fillId="7" borderId="19" xfId="0" applyNumberFormat="1" applyFont="1" applyFill="1" applyBorder="1" applyAlignment="1" applyProtection="1">
      <alignment horizontal="right"/>
      <protection/>
    </xf>
    <xf numFmtId="3" fontId="78" fillId="55" borderId="19" xfId="87" applyNumberFormat="1" applyFont="1" applyFill="1" applyBorder="1" applyAlignment="1">
      <alignment horizontal="right" vertical="center" wrapText="1" readingOrder="1"/>
      <protection/>
    </xf>
    <xf numFmtId="3" fontId="77" fillId="59" borderId="19" xfId="87" applyNumberFormat="1" applyFont="1" applyFill="1" applyBorder="1" applyAlignment="1">
      <alignment horizontal="right" vertical="center" wrapText="1" readingOrder="1"/>
      <protection/>
    </xf>
    <xf numFmtId="0" fontId="77" fillId="63" borderId="19" xfId="87" applyFont="1" applyFill="1" applyBorder="1" applyAlignment="1">
      <alignment horizontal="left" vertical="center" wrapText="1" readingOrder="1"/>
      <protection/>
    </xf>
    <xf numFmtId="3" fontId="77" fillId="63" borderId="19" xfId="87" applyNumberFormat="1" applyFont="1" applyFill="1" applyBorder="1" applyAlignment="1">
      <alignment horizontal="right" vertical="center" wrapText="1" readingOrder="1"/>
      <protection/>
    </xf>
    <xf numFmtId="0" fontId="47" fillId="55" borderId="19" xfId="87" applyFont="1" applyFill="1" applyBorder="1" applyAlignment="1">
      <alignment horizontal="center" vertical="center" wrapText="1" readingOrder="1"/>
      <protection/>
    </xf>
    <xf numFmtId="3" fontId="77" fillId="64" borderId="19" xfId="87" applyNumberFormat="1" applyFont="1" applyFill="1" applyBorder="1" applyAlignment="1">
      <alignment horizontal="right" vertical="center" wrapText="1" readingOrder="1"/>
      <protection/>
    </xf>
    <xf numFmtId="3" fontId="77" fillId="65" borderId="19" xfId="87" applyNumberFormat="1" applyFont="1" applyFill="1" applyBorder="1" applyAlignment="1">
      <alignment horizontal="right" vertical="center" wrapText="1" readingOrder="1"/>
      <protection/>
    </xf>
    <xf numFmtId="3" fontId="26" fillId="18" borderId="19" xfId="0" applyNumberFormat="1" applyFont="1" applyFill="1" applyBorder="1" applyAlignment="1" applyProtection="1">
      <alignment/>
      <protection/>
    </xf>
    <xf numFmtId="0" fontId="26" fillId="7" borderId="19" xfId="0" applyNumberFormat="1" applyFont="1" applyFill="1" applyBorder="1" applyAlignment="1" applyProtection="1">
      <alignment horizontal="center" wrapText="1"/>
      <protection/>
    </xf>
    <xf numFmtId="0" fontId="26" fillId="7" borderId="19" xfId="0" applyNumberFormat="1" applyFont="1" applyFill="1" applyBorder="1" applyAlignment="1" applyProtection="1">
      <alignment wrapText="1"/>
      <protection/>
    </xf>
    <xf numFmtId="3" fontId="77" fillId="54" borderId="19" xfId="87" applyNumberFormat="1" applyFont="1" applyFill="1" applyBorder="1" applyAlignment="1">
      <alignment horizontal="right" vertical="center" wrapText="1" readingOrder="1"/>
      <protection/>
    </xf>
    <xf numFmtId="3" fontId="24" fillId="7" borderId="0" xfId="0" applyNumberFormat="1" applyFont="1" applyFill="1" applyBorder="1" applyAlignment="1" applyProtection="1">
      <alignment/>
      <protection/>
    </xf>
    <xf numFmtId="3" fontId="21" fillId="0" borderId="31" xfId="0" applyNumberFormat="1" applyFont="1" applyBorder="1" applyAlignment="1">
      <alignment horizontal="right" vertical="center" wrapText="1"/>
    </xf>
    <xf numFmtId="0" fontId="38" fillId="0" borderId="0" xfId="0" applyNumberFormat="1" applyFont="1" applyFill="1" applyBorder="1" applyAlignment="1" applyProtection="1">
      <alignment horizontal="left"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22" xfId="0" applyNumberFormat="1" applyFont="1" applyFill="1" applyBorder="1" applyAlignment="1" applyProtection="1">
      <alignment horizontal="left" wrapText="1"/>
      <protection/>
    </xf>
    <xf numFmtId="0" fontId="37" fillId="7" borderId="21" xfId="0" applyNumberFormat="1" applyFont="1" applyFill="1" applyBorder="1" applyAlignment="1" applyProtection="1">
      <alignment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0" fontId="36" fillId="0" borderId="22" xfId="0" applyNumberFormat="1" applyFont="1" applyFill="1" applyBorder="1" applyAlignment="1" applyProtection="1">
      <alignment horizontal="left" wrapText="1"/>
      <protection/>
    </xf>
    <xf numFmtId="0" fontId="37" fillId="0" borderId="21" xfId="0" applyNumberFormat="1" applyFont="1" applyFill="1" applyBorder="1" applyAlignment="1" applyProtection="1">
      <alignment wrapText="1"/>
      <protection/>
    </xf>
    <xf numFmtId="0" fontId="21" fillId="0" borderId="21" xfId="0" applyNumberFormat="1" applyFont="1" applyFill="1" applyBorder="1" applyAlignment="1" applyProtection="1">
      <alignment/>
      <protection/>
    </xf>
    <xf numFmtId="0" fontId="36" fillId="0" borderId="22" xfId="0" applyFont="1" applyFill="1" applyBorder="1" applyAlignment="1" quotePrefix="1">
      <alignment horizontal="left"/>
    </xf>
    <xf numFmtId="0" fontId="36" fillId="0" borderId="22" xfId="0" applyNumberFormat="1" applyFont="1" applyFill="1" applyBorder="1" applyAlignment="1" applyProtection="1" quotePrefix="1">
      <alignment horizontal="left" wrapText="1"/>
      <protection/>
    </xf>
    <xf numFmtId="0" fontId="21" fillId="0" borderId="21" xfId="0" applyNumberFormat="1" applyFont="1" applyFill="1" applyBorder="1" applyAlignment="1" applyProtection="1">
      <alignment wrapText="1"/>
      <protection/>
    </xf>
    <xf numFmtId="0" fontId="36" fillId="0" borderId="22" xfId="0" applyFont="1" applyBorder="1" applyAlignment="1" quotePrefix="1">
      <alignment horizontal="left"/>
    </xf>
    <xf numFmtId="0" fontId="36" fillId="7" borderId="22" xfId="0" applyNumberFormat="1" applyFont="1" applyFill="1" applyBorder="1" applyAlignment="1" applyProtection="1" quotePrefix="1">
      <alignment horizontal="left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3" fillId="50" borderId="22" xfId="0" applyNumberFormat="1" applyFont="1" applyFill="1" applyBorder="1" applyAlignment="1" applyProtection="1">
      <alignment horizontal="left" wrapText="1"/>
      <protection/>
    </xf>
    <xf numFmtId="0" fontId="33" fillId="50" borderId="21" xfId="0" applyNumberFormat="1" applyFont="1" applyFill="1" applyBorder="1" applyAlignment="1" applyProtection="1">
      <alignment horizontal="left" wrapText="1"/>
      <protection/>
    </xf>
    <xf numFmtId="0" fontId="33" fillId="50" borderId="49" xfId="0" applyNumberFormat="1" applyFont="1" applyFill="1" applyBorder="1" applyAlignment="1" applyProtection="1">
      <alignment horizontal="left" wrapText="1"/>
      <protection/>
    </xf>
    <xf numFmtId="0" fontId="33" fillId="7" borderId="22" xfId="0" applyNumberFormat="1" applyFont="1" applyFill="1" applyBorder="1" applyAlignment="1" applyProtection="1">
      <alignment horizontal="left" wrapText="1"/>
      <protection/>
    </xf>
    <xf numFmtId="0" fontId="33" fillId="7" borderId="21" xfId="0" applyNumberFormat="1" applyFont="1" applyFill="1" applyBorder="1" applyAlignment="1" applyProtection="1">
      <alignment horizontal="left" wrapText="1"/>
      <protection/>
    </xf>
    <xf numFmtId="0" fontId="33" fillId="7" borderId="49" xfId="0" applyNumberFormat="1" applyFont="1" applyFill="1" applyBorder="1" applyAlignment="1" applyProtection="1">
      <alignment horizontal="left" wrapText="1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50" xfId="0" applyNumberFormat="1" applyFont="1" applyBorder="1" applyAlignment="1">
      <alignment horizontal="center"/>
    </xf>
    <xf numFmtId="3" fontId="22" fillId="0" borderId="51" xfId="0" applyNumberFormat="1" applyFont="1" applyBorder="1" applyAlignment="1">
      <alignment horizontal="center"/>
    </xf>
    <xf numFmtId="3" fontId="22" fillId="0" borderId="52" xfId="0" applyNumberFormat="1" applyFont="1" applyBorder="1" applyAlignment="1">
      <alignment horizontal="center"/>
    </xf>
    <xf numFmtId="0" fontId="36" fillId="0" borderId="50" xfId="0" applyFont="1" applyFill="1" applyBorder="1" applyAlignment="1">
      <alignment horizontal="center" vertical="center"/>
    </xf>
    <xf numFmtId="0" fontId="37" fillId="0" borderId="51" xfId="0" applyFont="1" applyFill="1" applyBorder="1" applyAlignment="1">
      <alignment horizontal="center" vertical="center"/>
    </xf>
    <xf numFmtId="0" fontId="37" fillId="0" borderId="52" xfId="0" applyFont="1" applyFill="1" applyBorder="1" applyAlignment="1">
      <alignment horizontal="center" vertical="center"/>
    </xf>
    <xf numFmtId="0" fontId="27" fillId="0" borderId="53" xfId="0" applyNumberFormat="1" applyFont="1" applyFill="1" applyBorder="1" applyAlignment="1" applyProtection="1" quotePrefix="1">
      <alignment horizontal="left" wrapText="1"/>
      <protection/>
    </xf>
    <xf numFmtId="0" fontId="34" fillId="0" borderId="53" xfId="0" applyNumberFormat="1" applyFont="1" applyFill="1" applyBorder="1" applyAlignment="1" applyProtection="1">
      <alignment wrapText="1"/>
      <protection/>
    </xf>
    <xf numFmtId="0" fontId="27" fillId="0" borderId="19" xfId="0" applyNumberFormat="1" applyFont="1" applyFill="1" applyBorder="1" applyAlignment="1" applyProtection="1">
      <alignment horizontal="center" vertical="center"/>
      <protection/>
    </xf>
    <xf numFmtId="0" fontId="26" fillId="56" borderId="22" xfId="0" applyNumberFormat="1" applyFont="1" applyFill="1" applyBorder="1" applyAlignment="1" applyProtection="1">
      <alignment horizontal="center"/>
      <protection/>
    </xf>
    <xf numFmtId="0" fontId="26" fillId="56" borderId="49" xfId="0" applyNumberFormat="1" applyFont="1" applyFill="1" applyBorder="1" applyAlignment="1" applyProtection="1">
      <alignment horizontal="center"/>
      <protection/>
    </xf>
    <xf numFmtId="0" fontId="43" fillId="56" borderId="49" xfId="0" applyNumberFormat="1" applyFont="1" applyFill="1" applyBorder="1" applyAlignment="1" applyProtection="1">
      <alignment/>
      <protection/>
    </xf>
    <xf numFmtId="0" fontId="0" fillId="0" borderId="49" xfId="0" applyNumberFormat="1" applyFill="1" applyBorder="1" applyAlignment="1" applyProtection="1">
      <alignment horizontal="center"/>
      <protection/>
    </xf>
    <xf numFmtId="0" fontId="78" fillId="62" borderId="22" xfId="87" applyFont="1" applyFill="1" applyBorder="1" applyAlignment="1">
      <alignment horizontal="center" vertical="center" wrapText="1" readingOrder="1"/>
      <protection/>
    </xf>
    <xf numFmtId="0" fontId="0" fillId="56" borderId="49" xfId="0" applyNumberFormat="1" applyFill="1" applyBorder="1" applyAlignment="1" applyProtection="1">
      <alignment vertical="center" wrapText="1" readingOrder="1"/>
      <protection/>
    </xf>
    <xf numFmtId="0" fontId="25" fillId="56" borderId="22" xfId="0" applyNumberFormat="1" applyFont="1" applyFill="1" applyBorder="1" applyAlignment="1" applyProtection="1">
      <alignment horizontal="center"/>
      <protection/>
    </xf>
    <xf numFmtId="0" fontId="0" fillId="56" borderId="49" xfId="0" applyNumberFormat="1" applyFill="1" applyBorder="1" applyAlignment="1" applyProtection="1">
      <alignment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" xfId="87"/>
    <cellStyle name="Normalno 2" xfId="88"/>
    <cellStyle name="Note" xfId="89"/>
    <cellStyle name="Output" xfId="90"/>
    <cellStyle name="Percent" xfId="91"/>
    <cellStyle name="Povezana ćelija" xfId="92"/>
    <cellStyle name="Followed Hyperlink" xfId="93"/>
    <cellStyle name="Provjera ćelije" xfId="94"/>
    <cellStyle name="Tekst objašnjenja" xfId="95"/>
    <cellStyle name="Tekst upozorenja" xfId="96"/>
    <cellStyle name="Title" xfId="97"/>
    <cellStyle name="Total" xfId="98"/>
    <cellStyle name="Ukupni zbroj" xfId="99"/>
    <cellStyle name="Unos" xfId="100"/>
    <cellStyle name="Currency" xfId="101"/>
    <cellStyle name="Currency [0]" xfId="102"/>
    <cellStyle name="Warning Text" xfId="103"/>
    <cellStyle name="Comma" xfId="104"/>
    <cellStyle name="Comma [0]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6767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20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6767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3724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3724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tabSelected="1" view="pageBreakPreview" zoomScale="120" zoomScaleSheetLayoutView="120" zoomScalePageLayoutView="0" workbookViewId="0" topLeftCell="A1">
      <selection activeCell="H16" sqref="H16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60" customWidth="1"/>
    <col min="5" max="5" width="44.7109375" style="3" customWidth="1"/>
    <col min="6" max="6" width="15.8515625" style="3" bestFit="1" customWidth="1"/>
    <col min="7" max="7" width="17.28125" style="3" customWidth="1"/>
    <col min="8" max="8" width="16.7109375" style="3" customWidth="1"/>
    <col min="9" max="9" width="11.421875" style="3" customWidth="1"/>
    <col min="10" max="10" width="16.28125" style="3" bestFit="1" customWidth="1"/>
    <col min="11" max="11" width="21.7109375" style="3" bestFit="1" customWidth="1"/>
    <col min="12" max="16384" width="11.421875" style="3" customWidth="1"/>
  </cols>
  <sheetData>
    <row r="2" spans="1:8" ht="15">
      <c r="A2" s="200"/>
      <c r="B2" s="200"/>
      <c r="C2" s="200"/>
      <c r="D2" s="200"/>
      <c r="E2" s="200"/>
      <c r="F2" s="200"/>
      <c r="G2" s="200"/>
      <c r="H2" s="200"/>
    </row>
    <row r="3" spans="1:8" ht="48" customHeight="1">
      <c r="A3" s="201" t="s">
        <v>179</v>
      </c>
      <c r="B3" s="201"/>
      <c r="C3" s="201"/>
      <c r="D3" s="201"/>
      <c r="E3" s="201"/>
      <c r="F3" s="201"/>
      <c r="G3" s="201"/>
      <c r="H3" s="201"/>
    </row>
    <row r="4" spans="1:8" s="47" customFormat="1" ht="26.25" customHeight="1">
      <c r="A4" s="201" t="s">
        <v>29</v>
      </c>
      <c r="B4" s="201"/>
      <c r="C4" s="201"/>
      <c r="D4" s="201"/>
      <c r="E4" s="201"/>
      <c r="F4" s="201"/>
      <c r="G4" s="202"/>
      <c r="H4" s="202"/>
    </row>
    <row r="5" spans="1:5" ht="15.75" customHeight="1">
      <c r="A5" s="48"/>
      <c r="B5" s="49"/>
      <c r="C5" s="49"/>
      <c r="D5" s="49"/>
      <c r="E5" s="49"/>
    </row>
    <row r="6" spans="1:9" ht="27.75" customHeight="1">
      <c r="A6" s="50"/>
      <c r="B6" s="51"/>
      <c r="C6" s="51"/>
      <c r="D6" s="52"/>
      <c r="E6" s="53"/>
      <c r="F6" s="54" t="s">
        <v>180</v>
      </c>
      <c r="G6" s="54" t="s">
        <v>181</v>
      </c>
      <c r="H6" s="55" t="s">
        <v>182</v>
      </c>
      <c r="I6" s="56"/>
    </row>
    <row r="7" spans="1:9" ht="27.75" customHeight="1">
      <c r="A7" s="203" t="s">
        <v>30</v>
      </c>
      <c r="B7" s="204"/>
      <c r="C7" s="204"/>
      <c r="D7" s="204"/>
      <c r="E7" s="205"/>
      <c r="F7" s="69">
        <f>+F8+F9</f>
        <v>19934397</v>
      </c>
      <c r="G7" s="69">
        <f>G8+G9</f>
        <v>6934397</v>
      </c>
      <c r="H7" s="69">
        <f>+H8+H9</f>
        <v>6934397</v>
      </c>
      <c r="I7" s="67"/>
    </row>
    <row r="8" spans="1:8" ht="22.5" customHeight="1">
      <c r="A8" s="206" t="s">
        <v>0</v>
      </c>
      <c r="B8" s="207"/>
      <c r="C8" s="207"/>
      <c r="D8" s="207"/>
      <c r="E8" s="208"/>
      <c r="F8" s="72">
        <v>19928397</v>
      </c>
      <c r="G8" s="72">
        <v>6928397</v>
      </c>
      <c r="H8" s="72">
        <v>6928397</v>
      </c>
    </row>
    <row r="9" spans="1:8" ht="22.5" customHeight="1">
      <c r="A9" s="209" t="s">
        <v>32</v>
      </c>
      <c r="B9" s="208"/>
      <c r="C9" s="208"/>
      <c r="D9" s="208"/>
      <c r="E9" s="208"/>
      <c r="F9" s="72">
        <v>6000</v>
      </c>
      <c r="G9" s="72">
        <v>6000</v>
      </c>
      <c r="H9" s="72">
        <v>6000</v>
      </c>
    </row>
    <row r="10" spans="1:8" ht="22.5" customHeight="1">
      <c r="A10" s="68" t="s">
        <v>31</v>
      </c>
      <c r="B10" s="71"/>
      <c r="C10" s="71"/>
      <c r="D10" s="71"/>
      <c r="E10" s="71"/>
      <c r="F10" s="69">
        <f>+F11+F12</f>
        <v>19934397</v>
      </c>
      <c r="G10" s="69">
        <f>+G11+G12</f>
        <v>6934397</v>
      </c>
      <c r="H10" s="69">
        <f>+H11+H12</f>
        <v>6934397</v>
      </c>
    </row>
    <row r="11" spans="1:10" ht="22.5" customHeight="1">
      <c r="A11" s="210" t="s">
        <v>1</v>
      </c>
      <c r="B11" s="207"/>
      <c r="C11" s="207"/>
      <c r="D11" s="207"/>
      <c r="E11" s="211"/>
      <c r="F11" s="72">
        <v>12380797</v>
      </c>
      <c r="G11" s="72">
        <v>5928397</v>
      </c>
      <c r="H11" s="58">
        <v>5928397</v>
      </c>
      <c r="I11" s="37"/>
      <c r="J11" s="37"/>
    </row>
    <row r="12" spans="1:10" ht="22.5" customHeight="1">
      <c r="A12" s="212" t="s">
        <v>35</v>
      </c>
      <c r="B12" s="208"/>
      <c r="C12" s="208"/>
      <c r="D12" s="208"/>
      <c r="E12" s="208"/>
      <c r="F12" s="57">
        <v>7553600</v>
      </c>
      <c r="G12" s="57">
        <v>1006000</v>
      </c>
      <c r="H12" s="58">
        <v>1006000</v>
      </c>
      <c r="I12" s="37"/>
      <c r="J12" s="37"/>
    </row>
    <row r="13" spans="1:10" ht="22.5" customHeight="1">
      <c r="A13" s="213" t="s">
        <v>2</v>
      </c>
      <c r="B13" s="204"/>
      <c r="C13" s="204"/>
      <c r="D13" s="204"/>
      <c r="E13" s="204"/>
      <c r="F13" s="70">
        <f>F7-F10</f>
        <v>0</v>
      </c>
      <c r="G13" s="70">
        <f>+G7-G10</f>
        <v>0</v>
      </c>
      <c r="H13" s="70">
        <f>+H7-H10</f>
        <v>0</v>
      </c>
      <c r="J13" s="37"/>
    </row>
    <row r="14" spans="1:8" ht="25.5" customHeight="1">
      <c r="A14" s="201"/>
      <c r="B14" s="214"/>
      <c r="C14" s="214"/>
      <c r="D14" s="214"/>
      <c r="E14" s="214"/>
      <c r="F14" s="215"/>
      <c r="G14" s="215"/>
      <c r="H14" s="215"/>
    </row>
    <row r="15" spans="1:10" ht="27.75" customHeight="1">
      <c r="A15" s="50"/>
      <c r="B15" s="51"/>
      <c r="C15" s="51"/>
      <c r="D15" s="52"/>
      <c r="E15" s="53"/>
      <c r="F15" s="54" t="s">
        <v>180</v>
      </c>
      <c r="G15" s="54" t="s">
        <v>181</v>
      </c>
      <c r="H15" s="55" t="s">
        <v>182</v>
      </c>
      <c r="J15" s="37"/>
    </row>
    <row r="16" spans="1:10" ht="30.75" customHeight="1">
      <c r="A16" s="216" t="s">
        <v>36</v>
      </c>
      <c r="B16" s="217"/>
      <c r="C16" s="217"/>
      <c r="D16" s="217"/>
      <c r="E16" s="218"/>
      <c r="F16" s="73">
        <v>47600</v>
      </c>
      <c r="G16" s="73"/>
      <c r="H16" s="74"/>
      <c r="J16" s="37"/>
    </row>
    <row r="17" spans="1:10" ht="34.5" customHeight="1">
      <c r="A17" s="219" t="s">
        <v>37</v>
      </c>
      <c r="B17" s="220"/>
      <c r="C17" s="220"/>
      <c r="D17" s="220"/>
      <c r="E17" s="221"/>
      <c r="F17" s="75"/>
      <c r="G17" s="75"/>
      <c r="H17" s="70"/>
      <c r="J17" s="37"/>
    </row>
    <row r="18" spans="1:10" s="42" customFormat="1" ht="25.5" customHeight="1">
      <c r="A18" s="224"/>
      <c r="B18" s="214"/>
      <c r="C18" s="214"/>
      <c r="D18" s="214"/>
      <c r="E18" s="214"/>
      <c r="F18" s="215"/>
      <c r="G18" s="215"/>
      <c r="H18" s="215"/>
      <c r="J18" s="76"/>
    </row>
    <row r="19" spans="1:11" s="42" customFormat="1" ht="27.75" customHeight="1">
      <c r="A19" s="50"/>
      <c r="B19" s="51"/>
      <c r="C19" s="51"/>
      <c r="D19" s="52"/>
      <c r="E19" s="53"/>
      <c r="F19" s="54" t="s">
        <v>41</v>
      </c>
      <c r="G19" s="54" t="s">
        <v>42</v>
      </c>
      <c r="H19" s="55" t="s">
        <v>43</v>
      </c>
      <c r="J19" s="76"/>
      <c r="K19" s="76"/>
    </row>
    <row r="20" spans="1:10" s="42" customFormat="1" ht="22.5" customHeight="1">
      <c r="A20" s="206" t="s">
        <v>3</v>
      </c>
      <c r="B20" s="207"/>
      <c r="C20" s="207"/>
      <c r="D20" s="207"/>
      <c r="E20" s="207"/>
      <c r="F20" s="57"/>
      <c r="G20" s="57"/>
      <c r="H20" s="57"/>
      <c r="J20" s="76"/>
    </row>
    <row r="21" spans="1:8" s="42" customFormat="1" ht="33.75" customHeight="1">
      <c r="A21" s="206" t="s">
        <v>4</v>
      </c>
      <c r="B21" s="207"/>
      <c r="C21" s="207"/>
      <c r="D21" s="207"/>
      <c r="E21" s="207"/>
      <c r="F21" s="57"/>
      <c r="G21" s="57"/>
      <c r="H21" s="57"/>
    </row>
    <row r="22" spans="1:11" s="42" customFormat="1" ht="22.5" customHeight="1">
      <c r="A22" s="213" t="s">
        <v>5</v>
      </c>
      <c r="B22" s="204"/>
      <c r="C22" s="204"/>
      <c r="D22" s="204"/>
      <c r="E22" s="204"/>
      <c r="F22" s="69">
        <f>F20-F21</f>
        <v>0</v>
      </c>
      <c r="G22" s="69">
        <f>G20-G21</f>
        <v>0</v>
      </c>
      <c r="H22" s="69">
        <f>H20-H21</f>
        <v>0</v>
      </c>
      <c r="J22" s="77"/>
      <c r="K22" s="76"/>
    </row>
    <row r="23" spans="1:8" s="42" customFormat="1" ht="25.5" customHeight="1">
      <c r="A23" s="224"/>
      <c r="B23" s="214"/>
      <c r="C23" s="214"/>
      <c r="D23" s="214"/>
      <c r="E23" s="214"/>
      <c r="F23" s="215"/>
      <c r="G23" s="215"/>
      <c r="H23" s="215"/>
    </row>
    <row r="24" spans="1:8" s="42" customFormat="1" ht="22.5" customHeight="1">
      <c r="A24" s="210" t="s">
        <v>6</v>
      </c>
      <c r="B24" s="207"/>
      <c r="C24" s="207"/>
      <c r="D24" s="207"/>
      <c r="E24" s="207"/>
      <c r="F24" s="57">
        <f>IF((F13+F17+F22)&lt;&gt;0,"NESLAGANJE ZBROJA",(F13+F17+F22))</f>
        <v>0</v>
      </c>
      <c r="G24" s="57">
        <f>IF((G13+G17+G22)&lt;&gt;0,"NESLAGANJE ZBROJA",(G13+G17+G22))</f>
        <v>0</v>
      </c>
      <c r="H24" s="57">
        <f>IF((H13+H17+H22)&lt;&gt;0,"NESLAGANJE ZBROJA",(H13+H17+H22))</f>
        <v>0</v>
      </c>
    </row>
    <row r="25" spans="1:5" s="42" customFormat="1" ht="18" customHeight="1">
      <c r="A25" s="59"/>
      <c r="B25" s="49"/>
      <c r="C25" s="49"/>
      <c r="D25" s="49"/>
      <c r="E25" s="49"/>
    </row>
    <row r="26" spans="1:8" ht="42" customHeight="1">
      <c r="A26" s="222" t="s">
        <v>38</v>
      </c>
      <c r="B26" s="223"/>
      <c r="C26" s="223"/>
      <c r="D26" s="223"/>
      <c r="E26" s="223"/>
      <c r="F26" s="223"/>
      <c r="G26" s="223"/>
      <c r="H26" s="223"/>
    </row>
    <row r="27" ht="12.75">
      <c r="E27" s="78"/>
    </row>
    <row r="31" spans="6:8" ht="12.75">
      <c r="F31" s="37"/>
      <c r="G31" s="37"/>
      <c r="H31" s="37"/>
    </row>
    <row r="32" spans="6:8" ht="12.75">
      <c r="F32" s="37"/>
      <c r="G32" s="37"/>
      <c r="H32" s="37"/>
    </row>
    <row r="33" spans="5:8" ht="12.75">
      <c r="E33" s="79"/>
      <c r="F33" s="39"/>
      <c r="G33" s="39"/>
      <c r="H33" s="39"/>
    </row>
    <row r="34" spans="5:8" ht="12.75">
      <c r="E34" s="79"/>
      <c r="F34" s="37"/>
      <c r="G34" s="37"/>
      <c r="H34" s="37"/>
    </row>
    <row r="35" spans="5:8" ht="12.75">
      <c r="E35" s="79"/>
      <c r="F35" s="37"/>
      <c r="G35" s="37"/>
      <c r="H35" s="37"/>
    </row>
    <row r="36" spans="5:8" ht="12.75">
      <c r="E36" s="79"/>
      <c r="F36" s="37"/>
      <c r="G36" s="37"/>
      <c r="H36" s="37"/>
    </row>
    <row r="37" spans="5:8" ht="12.75">
      <c r="E37" s="79"/>
      <c r="F37" s="37"/>
      <c r="G37" s="37"/>
      <c r="H37" s="37"/>
    </row>
    <row r="38" ht="12.75">
      <c r="E38" s="79"/>
    </row>
    <row r="43" ht="12.75">
      <c r="F43" s="37"/>
    </row>
    <row r="44" ht="12.75">
      <c r="F44" s="37"/>
    </row>
    <row r="45" ht="12.75">
      <c r="F45" s="37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view="pageBreakPreview" zoomScale="120" zoomScaleSheetLayoutView="120" zoomScalePageLayoutView="0" workbookViewId="0" topLeftCell="A20">
      <selection activeCell="B33" sqref="B33"/>
    </sheetView>
  </sheetViews>
  <sheetFormatPr defaultColWidth="11.421875" defaultRowHeight="12.75"/>
  <cols>
    <col min="1" max="1" width="16.00390625" style="12" customWidth="1"/>
    <col min="2" max="3" width="17.57421875" style="12" customWidth="1"/>
    <col min="4" max="4" width="17.57421875" style="43" customWidth="1"/>
    <col min="5" max="8" width="17.57421875" style="3" customWidth="1"/>
    <col min="9" max="9" width="7.8515625" style="3" customWidth="1"/>
    <col min="10" max="10" width="14.28125" style="3" customWidth="1"/>
    <col min="11" max="11" width="7.8515625" style="3" customWidth="1"/>
    <col min="12" max="16384" width="11.421875" style="3" customWidth="1"/>
  </cols>
  <sheetData>
    <row r="1" spans="1:8" ht="24" customHeight="1">
      <c r="A1" s="201" t="s">
        <v>7</v>
      </c>
      <c r="B1" s="201"/>
      <c r="C1" s="201"/>
      <c r="D1" s="201"/>
      <c r="E1" s="201"/>
      <c r="F1" s="201"/>
      <c r="G1" s="201"/>
      <c r="H1" s="201"/>
    </row>
    <row r="2" spans="1:8" s="1" customFormat="1" ht="13.5" thickBot="1">
      <c r="A2" s="8"/>
      <c r="H2" s="9" t="s">
        <v>8</v>
      </c>
    </row>
    <row r="3" spans="1:8" s="1" customFormat="1" ht="26.25" customHeight="1" thickBot="1">
      <c r="A3" s="63" t="s">
        <v>9</v>
      </c>
      <c r="B3" s="228" t="s">
        <v>39</v>
      </c>
      <c r="C3" s="229"/>
      <c r="D3" s="229"/>
      <c r="E3" s="229"/>
      <c r="F3" s="229"/>
      <c r="G3" s="229"/>
      <c r="H3" s="230"/>
    </row>
    <row r="4" spans="1:8" s="1" customFormat="1" ht="90" thickBot="1">
      <c r="A4" s="64" t="s">
        <v>47</v>
      </c>
      <c r="B4" s="80" t="s">
        <v>10</v>
      </c>
      <c r="C4" s="81" t="s">
        <v>136</v>
      </c>
      <c r="D4" s="81" t="s">
        <v>12</v>
      </c>
      <c r="E4" s="81" t="s">
        <v>13</v>
      </c>
      <c r="F4" s="81" t="s">
        <v>14</v>
      </c>
      <c r="G4" s="81" t="s">
        <v>33</v>
      </c>
      <c r="H4" s="82" t="s">
        <v>16</v>
      </c>
    </row>
    <row r="5" spans="1:8" s="1" customFormat="1" ht="12.75" customHeight="1">
      <c r="A5" s="83">
        <v>6361</v>
      </c>
      <c r="B5" s="84"/>
      <c r="C5" s="85"/>
      <c r="D5" s="86"/>
      <c r="E5" s="199">
        <v>4527508</v>
      </c>
      <c r="F5" s="87"/>
      <c r="G5" s="88"/>
      <c r="H5" s="89"/>
    </row>
    <row r="6" spans="1:8" s="1" customFormat="1" ht="12.75">
      <c r="A6" s="90">
        <v>6362</v>
      </c>
      <c r="B6" s="91"/>
      <c r="C6" s="92"/>
      <c r="D6" s="92"/>
      <c r="E6" s="92">
        <v>7500000</v>
      </c>
      <c r="F6" s="92"/>
      <c r="G6" s="93"/>
      <c r="H6" s="94"/>
    </row>
    <row r="7" spans="1:8" s="1" customFormat="1" ht="12.75">
      <c r="A7" s="90">
        <v>6526</v>
      </c>
      <c r="B7" s="91"/>
      <c r="C7" s="92"/>
      <c r="D7" s="92">
        <v>160000</v>
      </c>
      <c r="E7" s="92"/>
      <c r="F7" s="92"/>
      <c r="G7" s="93"/>
      <c r="H7" s="94"/>
    </row>
    <row r="8" spans="1:8" s="1" customFormat="1" ht="12.75">
      <c r="A8" s="90">
        <v>6711</v>
      </c>
      <c r="B8" s="91">
        <v>240889.09</v>
      </c>
      <c r="C8" s="92"/>
      <c r="D8" s="92"/>
      <c r="E8" s="92"/>
      <c r="F8" s="92"/>
      <c r="G8" s="93"/>
      <c r="H8" s="94"/>
    </row>
    <row r="9" spans="1:8" s="1" customFormat="1" ht="12.75">
      <c r="A9" s="90">
        <v>6712</v>
      </c>
      <c r="B9" s="91">
        <v>7500000</v>
      </c>
      <c r="C9" s="92"/>
      <c r="D9" s="92"/>
      <c r="E9" s="92"/>
      <c r="F9" s="92"/>
      <c r="G9" s="93"/>
      <c r="H9" s="94"/>
    </row>
    <row r="10" spans="1:8" s="1" customFormat="1" ht="12.75">
      <c r="A10" s="90">
        <v>7211</v>
      </c>
      <c r="B10" s="91"/>
      <c r="C10" s="92"/>
      <c r="D10" s="92"/>
      <c r="E10" s="92"/>
      <c r="F10" s="92"/>
      <c r="G10" s="93">
        <v>6000</v>
      </c>
      <c r="H10" s="94"/>
    </row>
    <row r="11" spans="1:8" s="1" customFormat="1" ht="12.75">
      <c r="A11" s="90">
        <v>922</v>
      </c>
      <c r="B11" s="91"/>
      <c r="C11" s="92"/>
      <c r="D11" s="92"/>
      <c r="E11" s="92"/>
      <c r="F11" s="92"/>
      <c r="G11" s="93"/>
      <c r="H11" s="94"/>
    </row>
    <row r="12" spans="1:8" s="1" customFormat="1" ht="12.75">
      <c r="A12" s="90"/>
      <c r="B12" s="91"/>
      <c r="C12" s="92"/>
      <c r="D12" s="92"/>
      <c r="E12" s="92"/>
      <c r="F12" s="92"/>
      <c r="G12" s="93"/>
      <c r="H12" s="94"/>
    </row>
    <row r="13" spans="1:8" s="1" customFormat="1" ht="12.75">
      <c r="A13" s="103"/>
      <c r="B13" s="104"/>
      <c r="C13" s="105"/>
      <c r="D13" s="105"/>
      <c r="E13" s="105"/>
      <c r="F13" s="105"/>
      <c r="G13" s="106"/>
      <c r="H13" s="107"/>
    </row>
    <row r="14" spans="1:8" s="1" customFormat="1" ht="12.75">
      <c r="A14" s="103"/>
      <c r="B14" s="104"/>
      <c r="C14" s="105"/>
      <c r="D14" s="105"/>
      <c r="E14" s="105"/>
      <c r="F14" s="105"/>
      <c r="G14" s="106"/>
      <c r="H14" s="107"/>
    </row>
    <row r="15" spans="1:8" s="1" customFormat="1" ht="13.5" thickBot="1">
      <c r="A15" s="95"/>
      <c r="B15" s="96"/>
      <c r="C15" s="97"/>
      <c r="D15" s="97"/>
      <c r="E15" s="97"/>
      <c r="F15" s="97"/>
      <c r="G15" s="98"/>
      <c r="H15" s="99"/>
    </row>
    <row r="16" spans="1:8" s="1" customFormat="1" ht="30" customHeight="1" thickBot="1">
      <c r="A16" s="10" t="s">
        <v>17</v>
      </c>
      <c r="B16" s="100">
        <f>B8+B9</f>
        <v>7740889.09</v>
      </c>
      <c r="C16" s="101">
        <f>C11</f>
        <v>0</v>
      </c>
      <c r="D16" s="101">
        <f>D7</f>
        <v>160000</v>
      </c>
      <c r="E16" s="101">
        <f>E5+E6</f>
        <v>12027508</v>
      </c>
      <c r="F16" s="101">
        <f>+F6</f>
        <v>0</v>
      </c>
      <c r="G16" s="101">
        <f>G10</f>
        <v>6000</v>
      </c>
      <c r="H16" s="102">
        <v>0</v>
      </c>
    </row>
    <row r="17" spans="1:8" s="1" customFormat="1" ht="28.5" customHeight="1" thickBot="1">
      <c r="A17" s="10" t="s">
        <v>34</v>
      </c>
      <c r="B17" s="225">
        <f>B16+C16+D16+E16+F16+G16+H16</f>
        <v>19934397.09</v>
      </c>
      <c r="C17" s="226"/>
      <c r="D17" s="226"/>
      <c r="E17" s="226"/>
      <c r="F17" s="226"/>
      <c r="G17" s="226"/>
      <c r="H17" s="227"/>
    </row>
    <row r="18" spans="1:8" ht="13.5" thickBot="1">
      <c r="A18" s="6"/>
      <c r="B18" s="6"/>
      <c r="C18" s="6"/>
      <c r="D18" s="7"/>
      <c r="E18" s="11"/>
      <c r="H18" s="9"/>
    </row>
    <row r="19" spans="1:8" ht="26.25" customHeight="1" thickBot="1">
      <c r="A19" s="65" t="s">
        <v>9</v>
      </c>
      <c r="B19" s="228" t="s">
        <v>44</v>
      </c>
      <c r="C19" s="229"/>
      <c r="D19" s="229"/>
      <c r="E19" s="229"/>
      <c r="F19" s="229"/>
      <c r="G19" s="229"/>
      <c r="H19" s="230"/>
    </row>
    <row r="20" spans="1:8" ht="90" thickBot="1">
      <c r="A20" s="66" t="s">
        <v>47</v>
      </c>
      <c r="B20" s="80" t="s">
        <v>10</v>
      </c>
      <c r="C20" s="81" t="s">
        <v>11</v>
      </c>
      <c r="D20" s="81" t="s">
        <v>12</v>
      </c>
      <c r="E20" s="81" t="s">
        <v>13</v>
      </c>
      <c r="F20" s="81" t="s">
        <v>14</v>
      </c>
      <c r="G20" s="81" t="s">
        <v>33</v>
      </c>
      <c r="H20" s="82" t="s">
        <v>16</v>
      </c>
    </row>
    <row r="21" spans="1:8" ht="12.75">
      <c r="A21" s="83">
        <v>6361</v>
      </c>
      <c r="B21" s="84"/>
      <c r="C21" s="85"/>
      <c r="D21" s="86"/>
      <c r="E21" s="199">
        <v>4527508</v>
      </c>
      <c r="F21" s="87"/>
      <c r="G21" s="88"/>
      <c r="H21" s="89"/>
    </row>
    <row r="22" spans="1:8" ht="12.75">
      <c r="A22" s="90">
        <v>6362</v>
      </c>
      <c r="B22" s="91"/>
      <c r="C22" s="92"/>
      <c r="D22" s="92"/>
      <c r="E22" s="92">
        <v>1000000</v>
      </c>
      <c r="F22" s="92"/>
      <c r="G22" s="93"/>
      <c r="H22" s="94"/>
    </row>
    <row r="23" spans="1:8" ht="12.75">
      <c r="A23" s="90">
        <v>6526</v>
      </c>
      <c r="B23" s="91"/>
      <c r="C23" s="92"/>
      <c r="D23" s="92">
        <v>160000</v>
      </c>
      <c r="E23" s="92"/>
      <c r="F23" s="92"/>
      <c r="G23" s="93"/>
      <c r="H23" s="94"/>
    </row>
    <row r="24" spans="1:8" ht="12.75">
      <c r="A24" s="90">
        <v>6711</v>
      </c>
      <c r="B24" s="91">
        <v>240889</v>
      </c>
      <c r="C24" s="92"/>
      <c r="D24" s="92"/>
      <c r="E24" s="92"/>
      <c r="F24" s="92"/>
      <c r="G24" s="93"/>
      <c r="H24" s="94"/>
    </row>
    <row r="25" spans="1:8" ht="12.75">
      <c r="A25" s="90">
        <v>6712</v>
      </c>
      <c r="B25" s="91">
        <v>1000000</v>
      </c>
      <c r="C25" s="92"/>
      <c r="D25" s="92"/>
      <c r="E25" s="92"/>
      <c r="F25" s="92"/>
      <c r="G25" s="93"/>
      <c r="H25" s="94"/>
    </row>
    <row r="26" spans="1:8" ht="12.75">
      <c r="A26" s="90">
        <v>7211</v>
      </c>
      <c r="B26" s="91"/>
      <c r="C26" s="92"/>
      <c r="D26" s="92"/>
      <c r="E26" s="92"/>
      <c r="F26" s="92"/>
      <c r="G26" s="93">
        <v>6000</v>
      </c>
      <c r="H26" s="94"/>
    </row>
    <row r="27" spans="1:8" ht="12.75">
      <c r="A27" s="90"/>
      <c r="B27" s="91"/>
      <c r="C27" s="92"/>
      <c r="D27" s="92"/>
      <c r="E27" s="92"/>
      <c r="F27" s="92"/>
      <c r="G27" s="93"/>
      <c r="H27" s="94"/>
    </row>
    <row r="28" spans="1:8" ht="13.5" thickBot="1">
      <c r="A28" s="95"/>
      <c r="B28" s="96"/>
      <c r="C28" s="97"/>
      <c r="D28" s="97"/>
      <c r="E28" s="97"/>
      <c r="F28" s="97"/>
      <c r="G28" s="98"/>
      <c r="H28" s="99"/>
    </row>
    <row r="29" spans="1:8" s="1" customFormat="1" ht="30" customHeight="1" thickBot="1">
      <c r="A29" s="10" t="s">
        <v>17</v>
      </c>
      <c r="B29" s="100">
        <f>B24+B25</f>
        <v>1240889</v>
      </c>
      <c r="C29" s="101">
        <f>+C22</f>
        <v>0</v>
      </c>
      <c r="D29" s="101">
        <f>D23</f>
        <v>160000</v>
      </c>
      <c r="E29" s="101">
        <f>E21+E22</f>
        <v>5527508</v>
      </c>
      <c r="F29" s="101">
        <f>+F22</f>
        <v>0</v>
      </c>
      <c r="G29" s="101">
        <f>G26</f>
        <v>6000</v>
      </c>
      <c r="H29" s="102">
        <v>0</v>
      </c>
    </row>
    <row r="30" spans="1:8" s="1" customFormat="1" ht="28.5" customHeight="1" thickBot="1">
      <c r="A30" s="10" t="s">
        <v>40</v>
      </c>
      <c r="B30" s="225">
        <f>B29+C29+D29+E29+F29+G29+H29</f>
        <v>6934397</v>
      </c>
      <c r="C30" s="226"/>
      <c r="D30" s="226"/>
      <c r="E30" s="226"/>
      <c r="F30" s="226"/>
      <c r="G30" s="226"/>
      <c r="H30" s="227"/>
    </row>
    <row r="31" spans="4:5" ht="13.5" thickBot="1">
      <c r="D31" s="13"/>
      <c r="E31" s="14"/>
    </row>
    <row r="32" spans="1:8" ht="26.25" customHeight="1" thickBot="1">
      <c r="A32" s="65" t="s">
        <v>9</v>
      </c>
      <c r="B32" s="228" t="s">
        <v>178</v>
      </c>
      <c r="C32" s="229"/>
      <c r="D32" s="229"/>
      <c r="E32" s="229"/>
      <c r="F32" s="229"/>
      <c r="G32" s="229"/>
      <c r="H32" s="230"/>
    </row>
    <row r="33" spans="1:8" ht="90" thickBot="1">
      <c r="A33" s="66" t="s">
        <v>47</v>
      </c>
      <c r="B33" s="80" t="s">
        <v>10</v>
      </c>
      <c r="C33" s="81" t="s">
        <v>11</v>
      </c>
      <c r="D33" s="81" t="s">
        <v>12</v>
      </c>
      <c r="E33" s="81" t="s">
        <v>13</v>
      </c>
      <c r="F33" s="81" t="s">
        <v>14</v>
      </c>
      <c r="G33" s="81" t="s">
        <v>33</v>
      </c>
      <c r="H33" s="82" t="s">
        <v>16</v>
      </c>
    </row>
    <row r="34" spans="1:8" ht="12.75">
      <c r="A34" s="83">
        <v>6361</v>
      </c>
      <c r="B34" s="84"/>
      <c r="C34" s="85"/>
      <c r="D34" s="86"/>
      <c r="E34" s="199">
        <v>4527508</v>
      </c>
      <c r="F34" s="87"/>
      <c r="G34" s="88"/>
      <c r="H34" s="89"/>
    </row>
    <row r="35" spans="1:8" ht="12.75">
      <c r="A35" s="90">
        <v>6362</v>
      </c>
      <c r="B35" s="91"/>
      <c r="C35" s="92"/>
      <c r="D35" s="92"/>
      <c r="E35" s="92">
        <v>1000000</v>
      </c>
      <c r="F35" s="92"/>
      <c r="G35" s="93"/>
      <c r="H35" s="94"/>
    </row>
    <row r="36" spans="1:8" ht="12.75">
      <c r="A36" s="90">
        <v>6526</v>
      </c>
      <c r="B36" s="91"/>
      <c r="C36" s="92"/>
      <c r="D36" s="92">
        <v>160000</v>
      </c>
      <c r="E36" s="92"/>
      <c r="F36" s="92"/>
      <c r="G36" s="93"/>
      <c r="H36" s="94"/>
    </row>
    <row r="37" spans="1:8" ht="12.75">
      <c r="A37" s="90">
        <v>6711</v>
      </c>
      <c r="B37" s="91">
        <v>240889</v>
      </c>
      <c r="C37" s="92"/>
      <c r="D37" s="92"/>
      <c r="E37" s="92"/>
      <c r="F37" s="92"/>
      <c r="G37" s="93"/>
      <c r="H37" s="94"/>
    </row>
    <row r="38" spans="1:8" ht="12.75">
      <c r="A38" s="90">
        <v>6712</v>
      </c>
      <c r="B38" s="91">
        <v>1000000</v>
      </c>
      <c r="C38" s="92"/>
      <c r="D38" s="92"/>
      <c r="E38" s="92"/>
      <c r="F38" s="92"/>
      <c r="G38" s="93"/>
      <c r="H38" s="94"/>
    </row>
    <row r="39" spans="1:8" ht="13.5" customHeight="1">
      <c r="A39" s="90">
        <v>7211</v>
      </c>
      <c r="B39" s="91"/>
      <c r="C39" s="92"/>
      <c r="D39" s="92"/>
      <c r="E39" s="92"/>
      <c r="F39" s="92"/>
      <c r="G39" s="93">
        <v>6000</v>
      </c>
      <c r="H39" s="94"/>
    </row>
    <row r="40" spans="1:8" ht="13.5" customHeight="1">
      <c r="A40" s="90"/>
      <c r="B40" s="91"/>
      <c r="C40" s="92"/>
      <c r="D40" s="92"/>
      <c r="E40" s="92"/>
      <c r="F40" s="92"/>
      <c r="G40" s="93"/>
      <c r="H40" s="94"/>
    </row>
    <row r="41" spans="1:8" ht="13.5" customHeight="1" thickBot="1">
      <c r="A41" s="95"/>
      <c r="B41" s="96"/>
      <c r="C41" s="97"/>
      <c r="D41" s="97"/>
      <c r="E41" s="97"/>
      <c r="F41" s="97"/>
      <c r="G41" s="98"/>
      <c r="H41" s="99"/>
    </row>
    <row r="42" spans="1:8" s="1" customFormat="1" ht="30" customHeight="1" thickBot="1">
      <c r="A42" s="10" t="s">
        <v>17</v>
      </c>
      <c r="B42" s="100">
        <f>B37+B38</f>
        <v>1240889</v>
      </c>
      <c r="C42" s="101">
        <f>C40</f>
        <v>0</v>
      </c>
      <c r="D42" s="101">
        <f>D36</f>
        <v>160000</v>
      </c>
      <c r="E42" s="101">
        <f>E34+E35</f>
        <v>5527508</v>
      </c>
      <c r="F42" s="101">
        <f>+F35</f>
        <v>0</v>
      </c>
      <c r="G42" s="101">
        <f>G39</f>
        <v>6000</v>
      </c>
      <c r="H42" s="102">
        <v>0</v>
      </c>
    </row>
    <row r="43" spans="1:8" s="1" customFormat="1" ht="28.5" customHeight="1" thickBot="1">
      <c r="A43" s="10" t="s">
        <v>45</v>
      </c>
      <c r="B43" s="225">
        <f>B42+C42+D42+E42+F42+G42+H42</f>
        <v>6934397</v>
      </c>
      <c r="C43" s="226"/>
      <c r="D43" s="226"/>
      <c r="E43" s="226"/>
      <c r="F43" s="226"/>
      <c r="G43" s="226"/>
      <c r="H43" s="227"/>
    </row>
    <row r="44" spans="3:5" ht="13.5" customHeight="1">
      <c r="C44" s="15"/>
      <c r="D44" s="13"/>
      <c r="E44" s="16"/>
    </row>
    <row r="45" spans="3:5" ht="13.5" customHeight="1">
      <c r="C45" s="15"/>
      <c r="D45" s="17"/>
      <c r="E45" s="18"/>
    </row>
    <row r="46" spans="4:5" ht="13.5" customHeight="1">
      <c r="D46" s="19"/>
      <c r="E46" s="20"/>
    </row>
    <row r="47" spans="4:5" ht="13.5" customHeight="1">
      <c r="D47" s="21"/>
      <c r="E47" s="22"/>
    </row>
    <row r="48" spans="4:5" ht="13.5" customHeight="1">
      <c r="D48" s="13"/>
      <c r="E48" s="14"/>
    </row>
    <row r="49" spans="3:5" ht="28.5" customHeight="1">
      <c r="C49" s="15"/>
      <c r="D49" s="13"/>
      <c r="E49" s="23"/>
    </row>
    <row r="50" spans="3:5" ht="13.5" customHeight="1">
      <c r="C50" s="15"/>
      <c r="D50" s="13"/>
      <c r="E50" s="18"/>
    </row>
    <row r="51" spans="4:5" ht="13.5" customHeight="1">
      <c r="D51" s="13"/>
      <c r="E51" s="14"/>
    </row>
    <row r="52" spans="4:5" ht="13.5" customHeight="1">
      <c r="D52" s="13"/>
      <c r="E52" s="22"/>
    </row>
    <row r="53" spans="4:5" ht="13.5" customHeight="1">
      <c r="D53" s="13"/>
      <c r="E53" s="14"/>
    </row>
    <row r="54" spans="4:5" ht="22.5" customHeight="1">
      <c r="D54" s="13"/>
      <c r="E54" s="24"/>
    </row>
    <row r="55" spans="4:5" ht="13.5" customHeight="1">
      <c r="D55" s="19"/>
      <c r="E55" s="20"/>
    </row>
    <row r="56" spans="2:5" ht="13.5" customHeight="1">
      <c r="B56" s="15"/>
      <c r="D56" s="19"/>
      <c r="E56" s="25"/>
    </row>
    <row r="57" spans="3:5" ht="13.5" customHeight="1">
      <c r="C57" s="15"/>
      <c r="D57" s="19"/>
      <c r="E57" s="26"/>
    </row>
    <row r="58" spans="3:5" ht="13.5" customHeight="1">
      <c r="C58" s="15"/>
      <c r="D58" s="21"/>
      <c r="E58" s="18"/>
    </row>
    <row r="59" spans="4:5" ht="13.5" customHeight="1">
      <c r="D59" s="13"/>
      <c r="E59" s="14"/>
    </row>
    <row r="60" spans="2:5" ht="13.5" customHeight="1">
      <c r="B60" s="15"/>
      <c r="D60" s="13"/>
      <c r="E60" s="16"/>
    </row>
    <row r="61" spans="3:5" ht="13.5" customHeight="1">
      <c r="C61" s="15"/>
      <c r="D61" s="13"/>
      <c r="E61" s="25"/>
    </row>
    <row r="62" spans="3:5" ht="13.5" customHeight="1">
      <c r="C62" s="15"/>
      <c r="D62" s="21"/>
      <c r="E62" s="18"/>
    </row>
    <row r="63" spans="4:5" ht="13.5" customHeight="1">
      <c r="D63" s="19"/>
      <c r="E63" s="14"/>
    </row>
    <row r="64" spans="3:5" ht="13.5" customHeight="1">
      <c r="C64" s="15"/>
      <c r="D64" s="19"/>
      <c r="E64" s="25"/>
    </row>
    <row r="65" spans="4:5" ht="22.5" customHeight="1">
      <c r="D65" s="21"/>
      <c r="E65" s="24"/>
    </row>
    <row r="66" spans="4:5" ht="13.5" customHeight="1">
      <c r="D66" s="13"/>
      <c r="E66" s="14"/>
    </row>
    <row r="67" spans="4:5" ht="13.5" customHeight="1">
      <c r="D67" s="21"/>
      <c r="E67" s="18"/>
    </row>
    <row r="68" spans="4:5" ht="13.5" customHeight="1">
      <c r="D68" s="13"/>
      <c r="E68" s="14"/>
    </row>
    <row r="69" spans="4:5" ht="13.5" customHeight="1">
      <c r="D69" s="13"/>
      <c r="E69" s="14"/>
    </row>
    <row r="70" spans="1:5" ht="13.5" customHeight="1">
      <c r="A70" s="15"/>
      <c r="D70" s="27"/>
      <c r="E70" s="25"/>
    </row>
    <row r="71" spans="2:5" ht="13.5" customHeight="1">
      <c r="B71" s="15"/>
      <c r="C71" s="15"/>
      <c r="D71" s="28"/>
      <c r="E71" s="25"/>
    </row>
    <row r="72" spans="2:5" ht="13.5" customHeight="1">
      <c r="B72" s="15"/>
      <c r="C72" s="15"/>
      <c r="D72" s="28"/>
      <c r="E72" s="16"/>
    </row>
    <row r="73" spans="2:5" ht="13.5" customHeight="1">
      <c r="B73" s="15"/>
      <c r="C73" s="15"/>
      <c r="D73" s="21"/>
      <c r="E73" s="22"/>
    </row>
    <row r="74" spans="4:5" ht="12.75">
      <c r="D74" s="13"/>
      <c r="E74" s="14"/>
    </row>
    <row r="75" spans="2:5" ht="12.75">
      <c r="B75" s="15"/>
      <c r="D75" s="13"/>
      <c r="E75" s="25"/>
    </row>
    <row r="76" spans="3:5" ht="12.75">
      <c r="C76" s="15"/>
      <c r="D76" s="13"/>
      <c r="E76" s="16"/>
    </row>
    <row r="77" spans="3:5" ht="12.75">
      <c r="C77" s="15"/>
      <c r="D77" s="21"/>
      <c r="E77" s="18"/>
    </row>
    <row r="78" spans="4:5" ht="12.75">
      <c r="D78" s="13"/>
      <c r="E78" s="14"/>
    </row>
    <row r="79" spans="4:5" ht="12.75">
      <c r="D79" s="13"/>
      <c r="E79" s="14"/>
    </row>
    <row r="80" spans="4:5" ht="12.75">
      <c r="D80" s="29"/>
      <c r="E80" s="30"/>
    </row>
    <row r="81" spans="4:5" ht="12.75">
      <c r="D81" s="13"/>
      <c r="E81" s="14"/>
    </row>
    <row r="82" spans="4:5" ht="12.75">
      <c r="D82" s="13"/>
      <c r="E82" s="14"/>
    </row>
    <row r="83" spans="4:5" ht="12.75">
      <c r="D83" s="13"/>
      <c r="E83" s="14"/>
    </row>
    <row r="84" spans="4:5" ht="12.75">
      <c r="D84" s="21"/>
      <c r="E84" s="18"/>
    </row>
    <row r="85" spans="4:5" ht="12.75">
      <c r="D85" s="13"/>
      <c r="E85" s="14"/>
    </row>
    <row r="86" spans="4:5" ht="12.75">
      <c r="D86" s="21"/>
      <c r="E86" s="18"/>
    </row>
    <row r="87" spans="4:5" ht="12.75">
      <c r="D87" s="13"/>
      <c r="E87" s="14"/>
    </row>
    <row r="88" spans="4:5" ht="12.75">
      <c r="D88" s="13"/>
      <c r="E88" s="14"/>
    </row>
    <row r="89" spans="4:5" ht="12.75">
      <c r="D89" s="13"/>
      <c r="E89" s="14"/>
    </row>
    <row r="90" spans="4:5" ht="12.75">
      <c r="D90" s="13"/>
      <c r="E90" s="14"/>
    </row>
    <row r="91" spans="1:5" ht="28.5" customHeight="1">
      <c r="A91" s="31"/>
      <c r="B91" s="31"/>
      <c r="C91" s="31"/>
      <c r="D91" s="32"/>
      <c r="E91" s="33"/>
    </row>
    <row r="92" spans="3:5" ht="12.75">
      <c r="C92" s="15"/>
      <c r="D92" s="13"/>
      <c r="E92" s="16"/>
    </row>
    <row r="93" spans="4:5" ht="12.75">
      <c r="D93" s="34"/>
      <c r="E93" s="35"/>
    </row>
    <row r="94" spans="4:5" ht="12.75">
      <c r="D94" s="13"/>
      <c r="E94" s="14"/>
    </row>
    <row r="95" spans="4:5" ht="12.75">
      <c r="D95" s="29"/>
      <c r="E95" s="30"/>
    </row>
    <row r="96" spans="4:5" ht="12.75">
      <c r="D96" s="29"/>
      <c r="E96" s="30"/>
    </row>
    <row r="97" spans="4:5" ht="12.75">
      <c r="D97" s="13"/>
      <c r="E97" s="14"/>
    </row>
    <row r="98" spans="4:5" ht="12.75">
      <c r="D98" s="21"/>
      <c r="E98" s="18"/>
    </row>
    <row r="99" spans="4:5" ht="12.75">
      <c r="D99" s="13"/>
      <c r="E99" s="14"/>
    </row>
    <row r="100" spans="4:5" ht="12.75">
      <c r="D100" s="13"/>
      <c r="E100" s="14"/>
    </row>
    <row r="101" spans="4:5" ht="12.75">
      <c r="D101" s="21"/>
      <c r="E101" s="18"/>
    </row>
    <row r="102" spans="4:5" ht="12.75">
      <c r="D102" s="13"/>
      <c r="E102" s="14"/>
    </row>
    <row r="103" spans="4:5" ht="12.75">
      <c r="D103" s="29"/>
      <c r="E103" s="30"/>
    </row>
    <row r="104" spans="4:5" ht="12.75">
      <c r="D104" s="21"/>
      <c r="E104" s="35"/>
    </row>
    <row r="105" spans="4:5" ht="12.75">
      <c r="D105" s="19"/>
      <c r="E105" s="30"/>
    </row>
    <row r="106" spans="4:5" ht="12.75">
      <c r="D106" s="21"/>
      <c r="E106" s="18"/>
    </row>
    <row r="107" spans="4:5" ht="12.75">
      <c r="D107" s="13"/>
      <c r="E107" s="14"/>
    </row>
    <row r="108" spans="3:5" ht="12.75">
      <c r="C108" s="15"/>
      <c r="D108" s="13"/>
      <c r="E108" s="16"/>
    </row>
    <row r="109" spans="4:5" ht="12.75">
      <c r="D109" s="19"/>
      <c r="E109" s="18"/>
    </row>
    <row r="110" spans="4:5" ht="12.75">
      <c r="D110" s="19"/>
      <c r="E110" s="30"/>
    </row>
    <row r="111" spans="3:5" ht="12.75">
      <c r="C111" s="15"/>
      <c r="D111" s="19"/>
      <c r="E111" s="36"/>
    </row>
    <row r="112" spans="3:5" ht="12.75">
      <c r="C112" s="15"/>
      <c r="D112" s="21"/>
      <c r="E112" s="22"/>
    </row>
    <row r="113" spans="4:5" ht="12.75">
      <c r="D113" s="13"/>
      <c r="E113" s="14"/>
    </row>
    <row r="114" spans="4:5" ht="12.75">
      <c r="D114" s="34"/>
      <c r="E114" s="37"/>
    </row>
    <row r="115" spans="4:5" ht="11.25" customHeight="1">
      <c r="D115" s="29"/>
      <c r="E115" s="30"/>
    </row>
    <row r="116" spans="2:5" ht="24" customHeight="1">
      <c r="B116" s="15"/>
      <c r="D116" s="29"/>
      <c r="E116" s="38"/>
    </row>
    <row r="117" spans="3:5" ht="15" customHeight="1">
      <c r="C117" s="15"/>
      <c r="D117" s="29"/>
      <c r="E117" s="38"/>
    </row>
    <row r="118" spans="4:5" ht="11.25" customHeight="1">
      <c r="D118" s="34"/>
      <c r="E118" s="35"/>
    </row>
    <row r="119" spans="4:5" ht="12.75">
      <c r="D119" s="29"/>
      <c r="E119" s="30"/>
    </row>
    <row r="120" spans="2:5" ht="13.5" customHeight="1">
      <c r="B120" s="15"/>
      <c r="D120" s="29"/>
      <c r="E120" s="39"/>
    </row>
    <row r="121" spans="3:5" ht="12.75" customHeight="1">
      <c r="C121" s="15"/>
      <c r="D121" s="29"/>
      <c r="E121" s="16"/>
    </row>
    <row r="122" spans="3:5" ht="12.75" customHeight="1">
      <c r="C122" s="15"/>
      <c r="D122" s="21"/>
      <c r="E122" s="22"/>
    </row>
    <row r="123" spans="4:5" ht="12.75">
      <c r="D123" s="13"/>
      <c r="E123" s="14"/>
    </row>
    <row r="124" spans="3:5" ht="12.75">
      <c r="C124" s="15"/>
      <c r="D124" s="13"/>
      <c r="E124" s="36"/>
    </row>
    <row r="125" spans="4:5" ht="12.75">
      <c r="D125" s="34"/>
      <c r="E125" s="35"/>
    </row>
    <row r="126" spans="4:5" ht="12.75">
      <c r="D126" s="29"/>
      <c r="E126" s="30"/>
    </row>
    <row r="127" spans="4:5" ht="12.75">
      <c r="D127" s="13"/>
      <c r="E127" s="14"/>
    </row>
    <row r="128" spans="1:5" ht="19.5" customHeight="1">
      <c r="A128" s="40"/>
      <c r="B128" s="6"/>
      <c r="C128" s="6"/>
      <c r="D128" s="6"/>
      <c r="E128" s="25"/>
    </row>
    <row r="129" spans="1:5" ht="15" customHeight="1">
      <c r="A129" s="15"/>
      <c r="D129" s="27"/>
      <c r="E129" s="25"/>
    </row>
    <row r="130" spans="1:5" ht="12.75">
      <c r="A130" s="15"/>
      <c r="B130" s="15"/>
      <c r="D130" s="27"/>
      <c r="E130" s="16"/>
    </row>
    <row r="131" spans="3:5" ht="12.75">
      <c r="C131" s="15"/>
      <c r="D131" s="13"/>
      <c r="E131" s="25"/>
    </row>
    <row r="132" spans="4:5" ht="12.75">
      <c r="D132" s="17"/>
      <c r="E132" s="18"/>
    </row>
    <row r="133" spans="2:5" ht="12.75">
      <c r="B133" s="15"/>
      <c r="D133" s="13"/>
      <c r="E133" s="16"/>
    </row>
    <row r="134" spans="3:5" ht="12.75">
      <c r="C134" s="15"/>
      <c r="D134" s="13"/>
      <c r="E134" s="16"/>
    </row>
    <row r="135" spans="4:5" ht="12.75">
      <c r="D135" s="21"/>
      <c r="E135" s="22"/>
    </row>
    <row r="136" spans="3:5" ht="22.5" customHeight="1">
      <c r="C136" s="15"/>
      <c r="D136" s="13"/>
      <c r="E136" s="23"/>
    </row>
    <row r="137" spans="4:5" ht="12.75">
      <c r="D137" s="13"/>
      <c r="E137" s="22"/>
    </row>
    <row r="138" spans="2:5" ht="12.75">
      <c r="B138" s="15"/>
      <c r="D138" s="19"/>
      <c r="E138" s="25"/>
    </row>
    <row r="139" spans="3:5" ht="12.75">
      <c r="C139" s="15"/>
      <c r="D139" s="19"/>
      <c r="E139" s="26"/>
    </row>
    <row r="140" spans="4:5" ht="12.75">
      <c r="D140" s="21"/>
      <c r="E140" s="18"/>
    </row>
    <row r="141" spans="1:5" ht="13.5" customHeight="1">
      <c r="A141" s="15"/>
      <c r="D141" s="27"/>
      <c r="E141" s="25"/>
    </row>
    <row r="142" spans="2:5" ht="13.5" customHeight="1">
      <c r="B142" s="15"/>
      <c r="D142" s="13"/>
      <c r="E142" s="25"/>
    </row>
    <row r="143" spans="3:5" ht="13.5" customHeight="1">
      <c r="C143" s="15"/>
      <c r="D143" s="13"/>
      <c r="E143" s="16"/>
    </row>
    <row r="144" spans="3:5" ht="12.75">
      <c r="C144" s="15"/>
      <c r="D144" s="21"/>
      <c r="E144" s="18"/>
    </row>
    <row r="145" spans="3:5" ht="12.75">
      <c r="C145" s="15"/>
      <c r="D145" s="13"/>
      <c r="E145" s="16"/>
    </row>
    <row r="146" spans="4:5" ht="12.75">
      <c r="D146" s="34"/>
      <c r="E146" s="35"/>
    </row>
    <row r="147" spans="3:5" ht="12.75">
      <c r="C147" s="15"/>
      <c r="D147" s="19"/>
      <c r="E147" s="36"/>
    </row>
    <row r="148" spans="3:5" ht="12.75">
      <c r="C148" s="15"/>
      <c r="D148" s="21"/>
      <c r="E148" s="22"/>
    </row>
    <row r="149" spans="4:5" ht="12.75">
      <c r="D149" s="34"/>
      <c r="E149" s="41"/>
    </row>
    <row r="150" spans="2:5" ht="12.75">
      <c r="B150" s="15"/>
      <c r="D150" s="29"/>
      <c r="E150" s="39"/>
    </row>
    <row r="151" spans="3:5" ht="12.75">
      <c r="C151" s="15"/>
      <c r="D151" s="29"/>
      <c r="E151" s="16"/>
    </row>
    <row r="152" spans="3:5" ht="12.75">
      <c r="C152" s="15"/>
      <c r="D152" s="21"/>
      <c r="E152" s="22"/>
    </row>
    <row r="153" spans="3:5" ht="12.75">
      <c r="C153" s="15"/>
      <c r="D153" s="21"/>
      <c r="E153" s="22"/>
    </row>
    <row r="154" spans="4:5" ht="12.75">
      <c r="D154" s="13"/>
      <c r="E154" s="14"/>
    </row>
    <row r="155" spans="1:5" s="42" customFormat="1" ht="18" customHeight="1">
      <c r="A155" s="231"/>
      <c r="B155" s="232"/>
      <c r="C155" s="232"/>
      <c r="D155" s="232"/>
      <c r="E155" s="232"/>
    </row>
    <row r="156" spans="1:5" ht="28.5" customHeight="1">
      <c r="A156" s="31"/>
      <c r="B156" s="31"/>
      <c r="C156" s="31"/>
      <c r="D156" s="32"/>
      <c r="E156" s="33"/>
    </row>
    <row r="158" spans="1:5" ht="15.75">
      <c r="A158" s="44"/>
      <c r="B158" s="15"/>
      <c r="C158" s="15"/>
      <c r="D158" s="45"/>
      <c r="E158" s="5"/>
    </row>
    <row r="159" spans="1:5" ht="12.75">
      <c r="A159" s="15"/>
      <c r="B159" s="15"/>
      <c r="C159" s="15"/>
      <c r="D159" s="45"/>
      <c r="E159" s="5"/>
    </row>
    <row r="160" spans="1:5" ht="17.25" customHeight="1">
      <c r="A160" s="15"/>
      <c r="B160" s="15"/>
      <c r="C160" s="15"/>
      <c r="D160" s="45"/>
      <c r="E160" s="5"/>
    </row>
    <row r="161" spans="1:5" ht="13.5" customHeight="1">
      <c r="A161" s="15"/>
      <c r="B161" s="15"/>
      <c r="C161" s="15"/>
      <c r="D161" s="45"/>
      <c r="E161" s="5"/>
    </row>
    <row r="162" spans="1:5" ht="12.75">
      <c r="A162" s="15"/>
      <c r="B162" s="15"/>
      <c r="C162" s="15"/>
      <c r="D162" s="45"/>
      <c r="E162" s="5"/>
    </row>
    <row r="163" spans="1:3" ht="12.75">
      <c r="A163" s="15"/>
      <c r="B163" s="15"/>
      <c r="C163" s="15"/>
    </row>
    <row r="164" spans="1:5" ht="12.75">
      <c r="A164" s="15"/>
      <c r="B164" s="15"/>
      <c r="C164" s="15"/>
      <c r="D164" s="45"/>
      <c r="E164" s="5"/>
    </row>
    <row r="165" spans="1:5" ht="12.75">
      <c r="A165" s="15"/>
      <c r="B165" s="15"/>
      <c r="C165" s="15"/>
      <c r="D165" s="45"/>
      <c r="E165" s="46"/>
    </row>
    <row r="166" spans="1:5" ht="12.75">
      <c r="A166" s="15"/>
      <c r="B166" s="15"/>
      <c r="C166" s="15"/>
      <c r="D166" s="45"/>
      <c r="E166" s="5"/>
    </row>
    <row r="167" spans="1:5" ht="22.5" customHeight="1">
      <c r="A167" s="15"/>
      <c r="B167" s="15"/>
      <c r="C167" s="15"/>
      <c r="D167" s="45"/>
      <c r="E167" s="23"/>
    </row>
    <row r="168" spans="4:5" ht="22.5" customHeight="1">
      <c r="D168" s="21"/>
      <c r="E168" s="24"/>
    </row>
  </sheetData>
  <sheetProtection/>
  <mergeCells count="8">
    <mergeCell ref="A1:H1"/>
    <mergeCell ref="B17:H17"/>
    <mergeCell ref="B19:H19"/>
    <mergeCell ref="B30:H30"/>
    <mergeCell ref="B32:H32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rowBreaks count="3" manualBreakCount="3">
    <brk id="17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68"/>
  <sheetViews>
    <sheetView workbookViewId="0" topLeftCell="A1">
      <selection activeCell="C3" sqref="C3"/>
    </sheetView>
  </sheetViews>
  <sheetFormatPr defaultColWidth="11.421875" defaultRowHeight="12.75"/>
  <cols>
    <col min="1" max="1" width="12.7109375" style="61" customWidth="1"/>
    <col min="2" max="2" width="41.00390625" style="62" customWidth="1"/>
    <col min="3" max="3" width="12.00390625" style="2" customWidth="1"/>
    <col min="4" max="4" width="13.7109375" style="2" customWidth="1"/>
    <col min="5" max="5" width="12.28125" style="2" customWidth="1"/>
    <col min="6" max="6" width="11.00390625" style="2" customWidth="1"/>
    <col min="7" max="7" width="10.28125" style="2" customWidth="1"/>
    <col min="8" max="8" width="9.57421875" style="2" customWidth="1"/>
    <col min="9" max="9" width="11.28125" style="2" customWidth="1"/>
    <col min="10" max="10" width="4.57421875" style="2" customWidth="1"/>
    <col min="11" max="13" width="10.28125" style="2" customWidth="1"/>
    <col min="14" max="14" width="9.8515625" style="2" customWidth="1"/>
    <col min="15" max="16384" width="11.421875" style="3" customWidth="1"/>
  </cols>
  <sheetData>
    <row r="1" spans="1:14" ht="18" customHeight="1">
      <c r="A1" s="233" t="s">
        <v>18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</row>
    <row r="2" spans="1:14" s="5" customFormat="1" ht="90">
      <c r="A2" s="4" t="s">
        <v>19</v>
      </c>
      <c r="B2" s="4" t="s">
        <v>20</v>
      </c>
      <c r="C2" s="171" t="s">
        <v>177</v>
      </c>
      <c r="D2" s="170" t="s">
        <v>10</v>
      </c>
      <c r="E2" s="170" t="s">
        <v>135</v>
      </c>
      <c r="F2" s="170" t="s">
        <v>136</v>
      </c>
      <c r="G2" s="170" t="s">
        <v>137</v>
      </c>
      <c r="H2" s="170" t="s">
        <v>138</v>
      </c>
      <c r="I2" s="170" t="s">
        <v>139</v>
      </c>
      <c r="J2" s="172" t="s">
        <v>21</v>
      </c>
      <c r="K2" s="170" t="s">
        <v>15</v>
      </c>
      <c r="L2" s="170" t="s">
        <v>16</v>
      </c>
      <c r="M2" s="170" t="s">
        <v>172</v>
      </c>
      <c r="N2" s="170" t="s">
        <v>171</v>
      </c>
    </row>
    <row r="3" spans="1:14" ht="12.75" customHeight="1">
      <c r="A3" s="112"/>
      <c r="B3" s="109"/>
      <c r="C3" s="119"/>
      <c r="D3" s="176" t="s">
        <v>134</v>
      </c>
      <c r="E3" s="176" t="s">
        <v>140</v>
      </c>
      <c r="F3" s="176" t="s">
        <v>141</v>
      </c>
      <c r="G3" s="176" t="s">
        <v>142</v>
      </c>
      <c r="H3" s="176"/>
      <c r="I3" s="176" t="s">
        <v>162</v>
      </c>
      <c r="J3" s="119"/>
      <c r="K3" s="119"/>
      <c r="L3" s="119"/>
      <c r="M3" s="119"/>
      <c r="N3" s="119"/>
    </row>
    <row r="4" spans="1:14" s="5" customFormat="1" ht="12.75">
      <c r="A4" s="112"/>
      <c r="B4" s="174" t="s">
        <v>108</v>
      </c>
      <c r="C4" s="120"/>
      <c r="D4" s="176" t="s">
        <v>173</v>
      </c>
      <c r="E4" s="176" t="s">
        <v>174</v>
      </c>
      <c r="F4" s="176"/>
      <c r="G4" s="176" t="s">
        <v>175</v>
      </c>
      <c r="H4" s="176"/>
      <c r="I4" s="176" t="s">
        <v>176</v>
      </c>
      <c r="J4" s="176"/>
      <c r="K4" s="176"/>
      <c r="L4" s="176"/>
      <c r="M4" s="176"/>
      <c r="N4" s="176"/>
    </row>
    <row r="5" spans="1:21" ht="12.75" customHeight="1">
      <c r="A5" s="112"/>
      <c r="B5" s="175" t="s">
        <v>130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1"/>
      <c r="P5" s="111"/>
      <c r="Q5" s="111"/>
      <c r="R5" s="111"/>
      <c r="S5" s="111"/>
      <c r="T5" s="111"/>
      <c r="U5" s="111"/>
    </row>
    <row r="6" spans="1:14" s="5" customFormat="1" ht="12.75">
      <c r="A6" s="113"/>
      <c r="B6" s="173" t="s">
        <v>48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</row>
    <row r="7" spans="1:14" s="5" customFormat="1" ht="12.75">
      <c r="A7" s="234" t="s">
        <v>159</v>
      </c>
      <c r="B7" s="237"/>
      <c r="C7" s="178">
        <f>C8</f>
        <v>240889.09</v>
      </c>
      <c r="D7" s="178">
        <f>D8</f>
        <v>240889.09</v>
      </c>
      <c r="E7" s="179">
        <f aca="true" t="shared" si="0" ref="E7:L7">E48</f>
        <v>0</v>
      </c>
      <c r="F7" s="179">
        <f t="shared" si="0"/>
        <v>0</v>
      </c>
      <c r="G7" s="179">
        <f t="shared" si="0"/>
        <v>0</v>
      </c>
      <c r="H7" s="179">
        <f t="shared" si="0"/>
        <v>0</v>
      </c>
      <c r="I7" s="179">
        <f t="shared" si="0"/>
        <v>0</v>
      </c>
      <c r="J7" s="179">
        <f t="shared" si="0"/>
        <v>0</v>
      </c>
      <c r="K7" s="179">
        <f t="shared" si="0"/>
        <v>0</v>
      </c>
      <c r="L7" s="179">
        <f t="shared" si="0"/>
        <v>0</v>
      </c>
      <c r="M7" s="142">
        <f>M8</f>
        <v>240889.09</v>
      </c>
      <c r="N7" s="142">
        <f>M7</f>
        <v>240889.09</v>
      </c>
    </row>
    <row r="8" spans="1:14" s="5" customFormat="1" ht="36">
      <c r="A8" s="110" t="s">
        <v>52</v>
      </c>
      <c r="B8" s="110" t="s">
        <v>49</v>
      </c>
      <c r="C8" s="177">
        <f>C9+C42</f>
        <v>240889.09</v>
      </c>
      <c r="D8" s="177">
        <f>D10+D42</f>
        <v>240889.09</v>
      </c>
      <c r="E8" s="127">
        <v>0</v>
      </c>
      <c r="F8" s="127">
        <v>0</v>
      </c>
      <c r="G8" s="127">
        <v>0</v>
      </c>
      <c r="H8" s="127">
        <v>0</v>
      </c>
      <c r="I8" s="127">
        <v>0</v>
      </c>
      <c r="J8" s="127">
        <v>0</v>
      </c>
      <c r="K8" s="127">
        <v>0</v>
      </c>
      <c r="L8" s="127">
        <v>0</v>
      </c>
      <c r="M8" s="127">
        <f>M9+M42</f>
        <v>240889.09</v>
      </c>
      <c r="N8" s="127">
        <f>M8</f>
        <v>240889.09</v>
      </c>
    </row>
    <row r="9" spans="1:14" s="5" customFormat="1" ht="24">
      <c r="A9" s="115" t="s">
        <v>56</v>
      </c>
      <c r="B9" s="115" t="s">
        <v>50</v>
      </c>
      <c r="C9" s="126">
        <f>C10</f>
        <v>207437</v>
      </c>
      <c r="D9" s="126">
        <f>D10</f>
        <v>207437</v>
      </c>
      <c r="E9" s="125">
        <f>E8</f>
        <v>0</v>
      </c>
      <c r="F9" s="185">
        <f aca="true" t="shared" si="1" ref="F9:F48">F8</f>
        <v>0</v>
      </c>
      <c r="G9" s="185">
        <f aca="true" t="shared" si="2" ref="G9:G48">G8</f>
        <v>0</v>
      </c>
      <c r="H9" s="185">
        <f aca="true" t="shared" si="3" ref="H9:H48">H8</f>
        <v>0</v>
      </c>
      <c r="I9" s="185">
        <f aca="true" t="shared" si="4" ref="I9:I49">I8</f>
        <v>0</v>
      </c>
      <c r="J9" s="185">
        <f aca="true" t="shared" si="5" ref="J9:J48">J8</f>
        <v>0</v>
      </c>
      <c r="K9" s="185">
        <f aca="true" t="shared" si="6" ref="K9:K48">K8</f>
        <v>0</v>
      </c>
      <c r="L9" s="185">
        <f aca="true" t="shared" si="7" ref="L9:L48">L8</f>
        <v>0</v>
      </c>
      <c r="M9" s="125">
        <f>M10</f>
        <v>207437</v>
      </c>
      <c r="N9" s="125">
        <f>N10</f>
        <v>207437</v>
      </c>
    </row>
    <row r="10" spans="1:14" s="5" customFormat="1" ht="12.75">
      <c r="A10" s="112">
        <v>3</v>
      </c>
      <c r="B10" s="114" t="s">
        <v>46</v>
      </c>
      <c r="C10" s="120">
        <f>C11+C38</f>
        <v>207437</v>
      </c>
      <c r="D10" s="120">
        <f>D11+D38</f>
        <v>207437</v>
      </c>
      <c r="E10" s="120">
        <f>E9</f>
        <v>0</v>
      </c>
      <c r="F10" s="120">
        <f t="shared" si="1"/>
        <v>0</v>
      </c>
      <c r="G10" s="120">
        <f t="shared" si="2"/>
        <v>0</v>
      </c>
      <c r="H10" s="120">
        <f t="shared" si="3"/>
        <v>0</v>
      </c>
      <c r="I10" s="120">
        <f t="shared" si="4"/>
        <v>0</v>
      </c>
      <c r="J10" s="120">
        <f t="shared" si="5"/>
        <v>0</v>
      </c>
      <c r="K10" s="120">
        <f t="shared" si="6"/>
        <v>0</v>
      </c>
      <c r="L10" s="120">
        <f t="shared" si="7"/>
        <v>0</v>
      </c>
      <c r="M10" s="120">
        <f>M11+M38</f>
        <v>207437</v>
      </c>
      <c r="N10" s="120">
        <f>M10</f>
        <v>207437</v>
      </c>
    </row>
    <row r="11" spans="1:14" s="5" customFormat="1" ht="12.75">
      <c r="A11" s="112">
        <v>32</v>
      </c>
      <c r="B11" s="114" t="s">
        <v>22</v>
      </c>
      <c r="C11" s="120">
        <f>C12+C16+C21+C30+C32</f>
        <v>203437</v>
      </c>
      <c r="D11" s="120">
        <f>D12+D16+D21+D30+D32</f>
        <v>203437</v>
      </c>
      <c r="E11" s="120">
        <f aca="true" t="shared" si="8" ref="E11:E48">E10</f>
        <v>0</v>
      </c>
      <c r="F11" s="120">
        <f t="shared" si="1"/>
        <v>0</v>
      </c>
      <c r="G11" s="120">
        <f t="shared" si="2"/>
        <v>0</v>
      </c>
      <c r="H11" s="120">
        <f t="shared" si="3"/>
        <v>0</v>
      </c>
      <c r="I11" s="120">
        <f t="shared" si="4"/>
        <v>0</v>
      </c>
      <c r="J11" s="120">
        <f t="shared" si="5"/>
        <v>0</v>
      </c>
      <c r="K11" s="120">
        <f t="shared" si="6"/>
        <v>0</v>
      </c>
      <c r="L11" s="120">
        <f t="shared" si="7"/>
        <v>0</v>
      </c>
      <c r="M11" s="120">
        <f>C11</f>
        <v>203437</v>
      </c>
      <c r="N11" s="120">
        <f>M11</f>
        <v>203437</v>
      </c>
    </row>
    <row r="12" spans="1:14" ht="12.75">
      <c r="A12" s="112">
        <v>321</v>
      </c>
      <c r="B12" s="114" t="s">
        <v>23</v>
      </c>
      <c r="C12" s="120">
        <f>C13+C14+C15</f>
        <v>20000</v>
      </c>
      <c r="D12" s="120">
        <f>D13+D14+D15</f>
        <v>20000</v>
      </c>
      <c r="E12" s="120">
        <f t="shared" si="8"/>
        <v>0</v>
      </c>
      <c r="F12" s="120">
        <f>F11</f>
        <v>0</v>
      </c>
      <c r="G12" s="120">
        <f t="shared" si="2"/>
        <v>0</v>
      </c>
      <c r="H12" s="120">
        <f t="shared" si="3"/>
        <v>0</v>
      </c>
      <c r="I12" s="120">
        <f t="shared" si="4"/>
        <v>0</v>
      </c>
      <c r="J12" s="120">
        <f t="shared" si="5"/>
        <v>0</v>
      </c>
      <c r="K12" s="120">
        <f t="shared" si="6"/>
        <v>0</v>
      </c>
      <c r="L12" s="120">
        <f t="shared" si="7"/>
        <v>0</v>
      </c>
      <c r="M12" s="119"/>
      <c r="N12" s="119"/>
    </row>
    <row r="13" spans="1:14" ht="12.75">
      <c r="A13" s="108">
        <v>3211</v>
      </c>
      <c r="B13" s="109" t="s">
        <v>82</v>
      </c>
      <c r="C13" s="119">
        <v>15000</v>
      </c>
      <c r="D13" s="119">
        <v>15000</v>
      </c>
      <c r="E13" s="119">
        <f t="shared" si="8"/>
        <v>0</v>
      </c>
      <c r="F13" s="119">
        <f t="shared" si="1"/>
        <v>0</v>
      </c>
      <c r="G13" s="119">
        <f t="shared" si="2"/>
        <v>0</v>
      </c>
      <c r="H13" s="119">
        <f t="shared" si="3"/>
        <v>0</v>
      </c>
      <c r="I13" s="119">
        <f t="shared" si="4"/>
        <v>0</v>
      </c>
      <c r="J13" s="119">
        <f t="shared" si="5"/>
        <v>0</v>
      </c>
      <c r="K13" s="119">
        <f t="shared" si="6"/>
        <v>0</v>
      </c>
      <c r="L13" s="119">
        <f t="shared" si="7"/>
        <v>0</v>
      </c>
      <c r="M13" s="119"/>
      <c r="N13" s="119"/>
    </row>
    <row r="14" spans="1:14" ht="12.75">
      <c r="A14" s="108">
        <v>3213</v>
      </c>
      <c r="B14" s="109" t="s">
        <v>83</v>
      </c>
      <c r="C14" s="119">
        <v>4000</v>
      </c>
      <c r="D14" s="119">
        <v>4000</v>
      </c>
      <c r="E14" s="119">
        <f t="shared" si="8"/>
        <v>0</v>
      </c>
      <c r="F14" s="119">
        <f t="shared" si="1"/>
        <v>0</v>
      </c>
      <c r="G14" s="119">
        <f t="shared" si="2"/>
        <v>0</v>
      </c>
      <c r="H14" s="119">
        <f t="shared" si="3"/>
        <v>0</v>
      </c>
      <c r="I14" s="119">
        <f t="shared" si="4"/>
        <v>0</v>
      </c>
      <c r="J14" s="119">
        <f t="shared" si="5"/>
        <v>0</v>
      </c>
      <c r="K14" s="119">
        <f t="shared" si="6"/>
        <v>0</v>
      </c>
      <c r="L14" s="119">
        <f t="shared" si="7"/>
        <v>0</v>
      </c>
      <c r="M14" s="119"/>
      <c r="N14" s="119"/>
    </row>
    <row r="15" spans="1:14" ht="12.75">
      <c r="A15" s="108">
        <v>3214</v>
      </c>
      <c r="B15" s="109" t="s">
        <v>84</v>
      </c>
      <c r="C15" s="119">
        <v>1000</v>
      </c>
      <c r="D15" s="119">
        <v>1000</v>
      </c>
      <c r="E15" s="119">
        <f t="shared" si="8"/>
        <v>0</v>
      </c>
      <c r="F15" s="119">
        <f t="shared" si="1"/>
        <v>0</v>
      </c>
      <c r="G15" s="119">
        <f t="shared" si="2"/>
        <v>0</v>
      </c>
      <c r="H15" s="119">
        <f t="shared" si="3"/>
        <v>0</v>
      </c>
      <c r="I15" s="119">
        <f t="shared" si="4"/>
        <v>0</v>
      </c>
      <c r="J15" s="119">
        <f t="shared" si="5"/>
        <v>0</v>
      </c>
      <c r="K15" s="119">
        <f t="shared" si="6"/>
        <v>0</v>
      </c>
      <c r="L15" s="119">
        <f t="shared" si="7"/>
        <v>0</v>
      </c>
      <c r="M15" s="119"/>
      <c r="N15" s="119"/>
    </row>
    <row r="16" spans="1:14" ht="12.75">
      <c r="A16" s="112">
        <v>322</v>
      </c>
      <c r="B16" s="114" t="s">
        <v>24</v>
      </c>
      <c r="C16" s="120">
        <f>C17+C18+C19+C20</f>
        <v>118000</v>
      </c>
      <c r="D16" s="120">
        <f>D17+D18+D19+D20</f>
        <v>118000</v>
      </c>
      <c r="E16" s="120">
        <f t="shared" si="8"/>
        <v>0</v>
      </c>
      <c r="F16" s="120">
        <f t="shared" si="1"/>
        <v>0</v>
      </c>
      <c r="G16" s="120">
        <f t="shared" si="2"/>
        <v>0</v>
      </c>
      <c r="H16" s="120">
        <f t="shared" si="3"/>
        <v>0</v>
      </c>
      <c r="I16" s="120">
        <f t="shared" si="4"/>
        <v>0</v>
      </c>
      <c r="J16" s="120">
        <f t="shared" si="5"/>
        <v>0</v>
      </c>
      <c r="K16" s="120">
        <f t="shared" si="6"/>
        <v>0</v>
      </c>
      <c r="L16" s="120">
        <f t="shared" si="7"/>
        <v>0</v>
      </c>
      <c r="M16" s="119"/>
      <c r="N16" s="119"/>
    </row>
    <row r="17" spans="1:14" ht="12.75">
      <c r="A17" s="108">
        <v>3221</v>
      </c>
      <c r="B17" s="109" t="s">
        <v>85</v>
      </c>
      <c r="C17" s="119">
        <v>14000</v>
      </c>
      <c r="D17" s="119">
        <v>14000</v>
      </c>
      <c r="E17" s="119">
        <f t="shared" si="8"/>
        <v>0</v>
      </c>
      <c r="F17" s="119">
        <f t="shared" si="1"/>
        <v>0</v>
      </c>
      <c r="G17" s="119">
        <f t="shared" si="2"/>
        <v>0</v>
      </c>
      <c r="H17" s="119">
        <f t="shared" si="3"/>
        <v>0</v>
      </c>
      <c r="I17" s="119">
        <f t="shared" si="4"/>
        <v>0</v>
      </c>
      <c r="J17" s="119">
        <f t="shared" si="5"/>
        <v>0</v>
      </c>
      <c r="K17" s="119">
        <f t="shared" si="6"/>
        <v>0</v>
      </c>
      <c r="L17" s="119">
        <f t="shared" si="7"/>
        <v>0</v>
      </c>
      <c r="M17" s="119"/>
      <c r="N17" s="119"/>
    </row>
    <row r="18" spans="1:14" ht="12.75">
      <c r="A18" s="108">
        <v>3223</v>
      </c>
      <c r="B18" s="109" t="s">
        <v>86</v>
      </c>
      <c r="C18" s="119">
        <v>97000</v>
      </c>
      <c r="D18" s="119">
        <v>97000</v>
      </c>
      <c r="E18" s="119">
        <f t="shared" si="8"/>
        <v>0</v>
      </c>
      <c r="F18" s="119">
        <f t="shared" si="1"/>
        <v>0</v>
      </c>
      <c r="G18" s="119">
        <f t="shared" si="2"/>
        <v>0</v>
      </c>
      <c r="H18" s="119">
        <f t="shared" si="3"/>
        <v>0</v>
      </c>
      <c r="I18" s="119">
        <f t="shared" si="4"/>
        <v>0</v>
      </c>
      <c r="J18" s="119">
        <f t="shared" si="5"/>
        <v>0</v>
      </c>
      <c r="K18" s="119">
        <f t="shared" si="6"/>
        <v>0</v>
      </c>
      <c r="L18" s="119">
        <f t="shared" si="7"/>
        <v>0</v>
      </c>
      <c r="M18" s="119"/>
      <c r="N18" s="119"/>
    </row>
    <row r="19" spans="1:14" ht="12.75">
      <c r="A19" s="108">
        <v>3225</v>
      </c>
      <c r="B19" s="109" t="s">
        <v>87</v>
      </c>
      <c r="C19" s="119">
        <v>5000</v>
      </c>
      <c r="D19" s="119">
        <v>5000</v>
      </c>
      <c r="E19" s="119">
        <f t="shared" si="8"/>
        <v>0</v>
      </c>
      <c r="F19" s="119">
        <f t="shared" si="1"/>
        <v>0</v>
      </c>
      <c r="G19" s="119">
        <f t="shared" si="2"/>
        <v>0</v>
      </c>
      <c r="H19" s="119">
        <f t="shared" si="3"/>
        <v>0</v>
      </c>
      <c r="I19" s="119">
        <f t="shared" si="4"/>
        <v>0</v>
      </c>
      <c r="J19" s="119">
        <f t="shared" si="5"/>
        <v>0</v>
      </c>
      <c r="K19" s="119">
        <f t="shared" si="6"/>
        <v>0</v>
      </c>
      <c r="L19" s="119">
        <f t="shared" si="7"/>
        <v>0</v>
      </c>
      <c r="M19" s="119"/>
      <c r="N19" s="119"/>
    </row>
    <row r="20" spans="1:14" ht="12.75">
      <c r="A20" s="108">
        <v>3227</v>
      </c>
      <c r="B20" s="109" t="s">
        <v>88</v>
      </c>
      <c r="C20" s="119">
        <v>2000</v>
      </c>
      <c r="D20" s="119">
        <v>2000</v>
      </c>
      <c r="E20" s="119">
        <f t="shared" si="8"/>
        <v>0</v>
      </c>
      <c r="F20" s="119">
        <f t="shared" si="1"/>
        <v>0</v>
      </c>
      <c r="G20" s="119">
        <f t="shared" si="2"/>
        <v>0</v>
      </c>
      <c r="H20" s="119">
        <f t="shared" si="3"/>
        <v>0</v>
      </c>
      <c r="I20" s="119">
        <f t="shared" si="4"/>
        <v>0</v>
      </c>
      <c r="J20" s="119">
        <f t="shared" si="5"/>
        <v>0</v>
      </c>
      <c r="K20" s="119">
        <f t="shared" si="6"/>
        <v>0</v>
      </c>
      <c r="L20" s="119">
        <f t="shared" si="7"/>
        <v>0</v>
      </c>
      <c r="M20" s="119"/>
      <c r="N20" s="119"/>
    </row>
    <row r="21" spans="1:14" ht="12.75">
      <c r="A21" s="112">
        <v>323</v>
      </c>
      <c r="B21" s="114" t="s">
        <v>25</v>
      </c>
      <c r="C21" s="120">
        <f>C22+C23+C24+C25+C26+C27+C28+C29</f>
        <v>61245</v>
      </c>
      <c r="D21" s="120">
        <f>D22+D23+D24+D25+D26+D27+D28+D29</f>
        <v>61245</v>
      </c>
      <c r="E21" s="120">
        <f t="shared" si="8"/>
        <v>0</v>
      </c>
      <c r="F21" s="120">
        <f t="shared" si="1"/>
        <v>0</v>
      </c>
      <c r="G21" s="120">
        <f t="shared" si="2"/>
        <v>0</v>
      </c>
      <c r="H21" s="120">
        <f t="shared" si="3"/>
        <v>0</v>
      </c>
      <c r="I21" s="120">
        <f t="shared" si="4"/>
        <v>0</v>
      </c>
      <c r="J21" s="120">
        <f t="shared" si="5"/>
        <v>0</v>
      </c>
      <c r="K21" s="120">
        <f t="shared" si="6"/>
        <v>0</v>
      </c>
      <c r="L21" s="120">
        <f t="shared" si="7"/>
        <v>0</v>
      </c>
      <c r="M21" s="119"/>
      <c r="N21" s="119"/>
    </row>
    <row r="22" spans="1:14" ht="12.75">
      <c r="A22" s="108">
        <v>3231</v>
      </c>
      <c r="B22" s="109" t="s">
        <v>89</v>
      </c>
      <c r="C22" s="119">
        <v>11000</v>
      </c>
      <c r="D22" s="119">
        <v>11000</v>
      </c>
      <c r="E22" s="119">
        <f t="shared" si="8"/>
        <v>0</v>
      </c>
      <c r="F22" s="119">
        <f t="shared" si="1"/>
        <v>0</v>
      </c>
      <c r="G22" s="119">
        <f t="shared" si="2"/>
        <v>0</v>
      </c>
      <c r="H22" s="119">
        <f t="shared" si="3"/>
        <v>0</v>
      </c>
      <c r="I22" s="119">
        <f t="shared" si="4"/>
        <v>0</v>
      </c>
      <c r="J22" s="119">
        <f t="shared" si="5"/>
        <v>0</v>
      </c>
      <c r="K22" s="119">
        <f t="shared" si="6"/>
        <v>0</v>
      </c>
      <c r="L22" s="119">
        <f t="shared" si="7"/>
        <v>0</v>
      </c>
      <c r="M22" s="119"/>
      <c r="N22" s="119"/>
    </row>
    <row r="23" spans="1:14" ht="12.75">
      <c r="A23" s="108">
        <v>3233</v>
      </c>
      <c r="B23" s="109" t="s">
        <v>90</v>
      </c>
      <c r="C23" s="119">
        <v>1000</v>
      </c>
      <c r="D23" s="119">
        <v>1000</v>
      </c>
      <c r="E23" s="119">
        <f t="shared" si="8"/>
        <v>0</v>
      </c>
      <c r="F23" s="119">
        <f t="shared" si="1"/>
        <v>0</v>
      </c>
      <c r="G23" s="119">
        <f t="shared" si="2"/>
        <v>0</v>
      </c>
      <c r="H23" s="119">
        <f t="shared" si="3"/>
        <v>0</v>
      </c>
      <c r="I23" s="119">
        <f t="shared" si="4"/>
        <v>0</v>
      </c>
      <c r="J23" s="119">
        <f t="shared" si="5"/>
        <v>0</v>
      </c>
      <c r="K23" s="119">
        <f t="shared" si="6"/>
        <v>0</v>
      </c>
      <c r="L23" s="119">
        <f t="shared" si="7"/>
        <v>0</v>
      </c>
      <c r="M23" s="119"/>
      <c r="N23" s="119"/>
    </row>
    <row r="24" spans="1:14" ht="12.75">
      <c r="A24" s="108">
        <v>3234</v>
      </c>
      <c r="B24" s="109" t="s">
        <v>91</v>
      </c>
      <c r="C24" s="119">
        <v>21000</v>
      </c>
      <c r="D24" s="119">
        <v>21000</v>
      </c>
      <c r="E24" s="119">
        <f t="shared" si="8"/>
        <v>0</v>
      </c>
      <c r="F24" s="119">
        <f t="shared" si="1"/>
        <v>0</v>
      </c>
      <c r="G24" s="119">
        <f t="shared" si="2"/>
        <v>0</v>
      </c>
      <c r="H24" s="119">
        <f t="shared" si="3"/>
        <v>0</v>
      </c>
      <c r="I24" s="119">
        <f t="shared" si="4"/>
        <v>0</v>
      </c>
      <c r="J24" s="119">
        <f t="shared" si="5"/>
        <v>0</v>
      </c>
      <c r="K24" s="119">
        <f t="shared" si="6"/>
        <v>0</v>
      </c>
      <c r="L24" s="119">
        <f t="shared" si="7"/>
        <v>0</v>
      </c>
      <c r="M24" s="119"/>
      <c r="N24" s="119"/>
    </row>
    <row r="25" spans="1:14" ht="12.75">
      <c r="A25" s="108">
        <v>3235</v>
      </c>
      <c r="B25" s="109" t="s">
        <v>92</v>
      </c>
      <c r="C25" s="119">
        <v>5550</v>
      </c>
      <c r="D25" s="119">
        <v>5550</v>
      </c>
      <c r="E25" s="119">
        <f t="shared" si="8"/>
        <v>0</v>
      </c>
      <c r="F25" s="119">
        <f t="shared" si="1"/>
        <v>0</v>
      </c>
      <c r="G25" s="119">
        <f t="shared" si="2"/>
        <v>0</v>
      </c>
      <c r="H25" s="119">
        <f t="shared" si="3"/>
        <v>0</v>
      </c>
      <c r="I25" s="119">
        <f t="shared" si="4"/>
        <v>0</v>
      </c>
      <c r="J25" s="119">
        <f t="shared" si="5"/>
        <v>0</v>
      </c>
      <c r="K25" s="119">
        <f t="shared" si="6"/>
        <v>0</v>
      </c>
      <c r="L25" s="119">
        <f t="shared" si="7"/>
        <v>0</v>
      </c>
      <c r="M25" s="119"/>
      <c r="N25" s="119"/>
    </row>
    <row r="26" spans="1:14" ht="12.75">
      <c r="A26" s="108">
        <v>3236</v>
      </c>
      <c r="B26" s="109" t="s">
        <v>93</v>
      </c>
      <c r="C26" s="119">
        <v>8500</v>
      </c>
      <c r="D26" s="119">
        <v>8500</v>
      </c>
      <c r="E26" s="119">
        <f t="shared" si="8"/>
        <v>0</v>
      </c>
      <c r="F26" s="119">
        <f t="shared" si="1"/>
        <v>0</v>
      </c>
      <c r="G26" s="119">
        <f t="shared" si="2"/>
        <v>0</v>
      </c>
      <c r="H26" s="119">
        <f t="shared" si="3"/>
        <v>0</v>
      </c>
      <c r="I26" s="119">
        <f t="shared" si="4"/>
        <v>0</v>
      </c>
      <c r="J26" s="119">
        <f t="shared" si="5"/>
        <v>0</v>
      </c>
      <c r="K26" s="119">
        <f t="shared" si="6"/>
        <v>0</v>
      </c>
      <c r="L26" s="119">
        <f t="shared" si="7"/>
        <v>0</v>
      </c>
      <c r="M26" s="119"/>
      <c r="N26" s="119"/>
    </row>
    <row r="27" spans="1:14" ht="12.75">
      <c r="A27" s="108">
        <v>3237</v>
      </c>
      <c r="B27" s="109" t="s">
        <v>94</v>
      </c>
      <c r="C27" s="119">
        <v>1000</v>
      </c>
      <c r="D27" s="119">
        <v>1000</v>
      </c>
      <c r="E27" s="119">
        <f t="shared" si="8"/>
        <v>0</v>
      </c>
      <c r="F27" s="119">
        <f t="shared" si="1"/>
        <v>0</v>
      </c>
      <c r="G27" s="119">
        <f t="shared" si="2"/>
        <v>0</v>
      </c>
      <c r="H27" s="119">
        <f t="shared" si="3"/>
        <v>0</v>
      </c>
      <c r="I27" s="119">
        <f t="shared" si="4"/>
        <v>0</v>
      </c>
      <c r="J27" s="119">
        <f t="shared" si="5"/>
        <v>0</v>
      </c>
      <c r="K27" s="119">
        <f t="shared" si="6"/>
        <v>0</v>
      </c>
      <c r="L27" s="119">
        <f t="shared" si="7"/>
        <v>0</v>
      </c>
      <c r="M27" s="119"/>
      <c r="N27" s="119"/>
    </row>
    <row r="28" spans="1:14" ht="12.75">
      <c r="A28" s="108">
        <v>3238</v>
      </c>
      <c r="B28" s="109" t="s">
        <v>95</v>
      </c>
      <c r="C28" s="119">
        <v>12000</v>
      </c>
      <c r="D28" s="119">
        <v>12000</v>
      </c>
      <c r="E28" s="119">
        <f t="shared" si="8"/>
        <v>0</v>
      </c>
      <c r="F28" s="119">
        <f t="shared" si="1"/>
        <v>0</v>
      </c>
      <c r="G28" s="119">
        <f t="shared" si="2"/>
        <v>0</v>
      </c>
      <c r="H28" s="119">
        <f t="shared" si="3"/>
        <v>0</v>
      </c>
      <c r="I28" s="119">
        <f t="shared" si="4"/>
        <v>0</v>
      </c>
      <c r="J28" s="119">
        <f t="shared" si="5"/>
        <v>0</v>
      </c>
      <c r="K28" s="119">
        <f t="shared" si="6"/>
        <v>0</v>
      </c>
      <c r="L28" s="119">
        <f t="shared" si="7"/>
        <v>0</v>
      </c>
      <c r="M28" s="119"/>
      <c r="N28" s="119"/>
    </row>
    <row r="29" spans="1:14" ht="12.75">
      <c r="A29" s="108">
        <v>3239</v>
      </c>
      <c r="B29" s="109" t="s">
        <v>96</v>
      </c>
      <c r="C29" s="119">
        <v>1195</v>
      </c>
      <c r="D29" s="119">
        <v>1195</v>
      </c>
      <c r="E29" s="119">
        <f t="shared" si="8"/>
        <v>0</v>
      </c>
      <c r="F29" s="119">
        <f t="shared" si="1"/>
        <v>0</v>
      </c>
      <c r="G29" s="119">
        <f t="shared" si="2"/>
        <v>0</v>
      </c>
      <c r="H29" s="119">
        <f t="shared" si="3"/>
        <v>0</v>
      </c>
      <c r="I29" s="119">
        <f t="shared" si="4"/>
        <v>0</v>
      </c>
      <c r="J29" s="119">
        <f t="shared" si="5"/>
        <v>0</v>
      </c>
      <c r="K29" s="119">
        <f t="shared" si="6"/>
        <v>0</v>
      </c>
      <c r="L29" s="119">
        <f t="shared" si="7"/>
        <v>0</v>
      </c>
      <c r="M29" s="119"/>
      <c r="N29" s="119"/>
    </row>
    <row r="30" spans="1:14" ht="25.5">
      <c r="A30" s="112">
        <v>324</v>
      </c>
      <c r="B30" s="114" t="s">
        <v>97</v>
      </c>
      <c r="C30" s="120">
        <f>C31</f>
        <v>0</v>
      </c>
      <c r="D30" s="120">
        <f>D31</f>
        <v>0</v>
      </c>
      <c r="E30" s="119">
        <f t="shared" si="8"/>
        <v>0</v>
      </c>
      <c r="F30" s="119">
        <f t="shared" si="1"/>
        <v>0</v>
      </c>
      <c r="G30" s="119">
        <f t="shared" si="2"/>
        <v>0</v>
      </c>
      <c r="H30" s="119">
        <f t="shared" si="3"/>
        <v>0</v>
      </c>
      <c r="I30" s="119">
        <f t="shared" si="4"/>
        <v>0</v>
      </c>
      <c r="J30" s="119">
        <f t="shared" si="5"/>
        <v>0</v>
      </c>
      <c r="K30" s="119">
        <f t="shared" si="6"/>
        <v>0</v>
      </c>
      <c r="L30" s="119">
        <f t="shared" si="7"/>
        <v>0</v>
      </c>
      <c r="M30" s="119"/>
      <c r="N30" s="119"/>
    </row>
    <row r="31" spans="1:14" ht="25.5">
      <c r="A31" s="108">
        <v>3241</v>
      </c>
      <c r="B31" s="109" t="s">
        <v>98</v>
      </c>
      <c r="C31" s="119">
        <v>0</v>
      </c>
      <c r="D31" s="119">
        <v>0</v>
      </c>
      <c r="E31" s="119">
        <f t="shared" si="8"/>
        <v>0</v>
      </c>
      <c r="F31" s="119">
        <f t="shared" si="1"/>
        <v>0</v>
      </c>
      <c r="G31" s="119">
        <f t="shared" si="2"/>
        <v>0</v>
      </c>
      <c r="H31" s="119">
        <f t="shared" si="3"/>
        <v>0</v>
      </c>
      <c r="I31" s="119">
        <f t="shared" si="4"/>
        <v>0</v>
      </c>
      <c r="J31" s="119">
        <f t="shared" si="5"/>
        <v>0</v>
      </c>
      <c r="K31" s="119">
        <f t="shared" si="6"/>
        <v>0</v>
      </c>
      <c r="L31" s="119">
        <f t="shared" si="7"/>
        <v>0</v>
      </c>
      <c r="M31" s="119"/>
      <c r="N31" s="119"/>
    </row>
    <row r="32" spans="1:14" ht="25.5">
      <c r="A32" s="112">
        <v>329</v>
      </c>
      <c r="B32" s="114" t="s">
        <v>99</v>
      </c>
      <c r="C32" s="120">
        <f>C34+C35+C36+C37</f>
        <v>4192</v>
      </c>
      <c r="D32" s="120">
        <f>D34+D35+D36+D37</f>
        <v>4192</v>
      </c>
      <c r="E32" s="120">
        <f t="shared" si="8"/>
        <v>0</v>
      </c>
      <c r="F32" s="120">
        <f t="shared" si="1"/>
        <v>0</v>
      </c>
      <c r="G32" s="120">
        <f t="shared" si="2"/>
        <v>0</v>
      </c>
      <c r="H32" s="120">
        <f t="shared" si="3"/>
        <v>0</v>
      </c>
      <c r="I32" s="120">
        <f t="shared" si="4"/>
        <v>0</v>
      </c>
      <c r="J32" s="120">
        <f t="shared" si="5"/>
        <v>0</v>
      </c>
      <c r="K32" s="120">
        <f t="shared" si="6"/>
        <v>0</v>
      </c>
      <c r="L32" s="120">
        <f t="shared" si="7"/>
        <v>0</v>
      </c>
      <c r="M32" s="119"/>
      <c r="N32" s="119"/>
    </row>
    <row r="33" spans="1:14" ht="12.75">
      <c r="A33" s="108">
        <v>3292</v>
      </c>
      <c r="B33" s="109" t="s">
        <v>100</v>
      </c>
      <c r="C33" s="119">
        <v>0</v>
      </c>
      <c r="D33" s="119">
        <v>0</v>
      </c>
      <c r="E33" s="119">
        <f t="shared" si="8"/>
        <v>0</v>
      </c>
      <c r="F33" s="119">
        <f t="shared" si="1"/>
        <v>0</v>
      </c>
      <c r="G33" s="119">
        <f t="shared" si="2"/>
        <v>0</v>
      </c>
      <c r="H33" s="119">
        <f t="shared" si="3"/>
        <v>0</v>
      </c>
      <c r="I33" s="119">
        <f t="shared" si="4"/>
        <v>0</v>
      </c>
      <c r="J33" s="119">
        <f t="shared" si="5"/>
        <v>0</v>
      </c>
      <c r="K33" s="119">
        <f t="shared" si="6"/>
        <v>0</v>
      </c>
      <c r="L33" s="119">
        <f t="shared" si="7"/>
        <v>0</v>
      </c>
      <c r="M33" s="119"/>
      <c r="N33" s="119"/>
    </row>
    <row r="34" spans="1:14" ht="12.75">
      <c r="A34" s="108">
        <v>3293</v>
      </c>
      <c r="B34" s="109" t="s">
        <v>101</v>
      </c>
      <c r="C34" s="119">
        <v>500</v>
      </c>
      <c r="D34" s="119">
        <v>500</v>
      </c>
      <c r="E34" s="119">
        <f t="shared" si="8"/>
        <v>0</v>
      </c>
      <c r="F34" s="119">
        <f t="shared" si="1"/>
        <v>0</v>
      </c>
      <c r="G34" s="119">
        <f t="shared" si="2"/>
        <v>0</v>
      </c>
      <c r="H34" s="119">
        <f t="shared" si="3"/>
        <v>0</v>
      </c>
      <c r="I34" s="119">
        <f t="shared" si="4"/>
        <v>0</v>
      </c>
      <c r="J34" s="119">
        <f t="shared" si="5"/>
        <v>0</v>
      </c>
      <c r="K34" s="119">
        <f t="shared" si="6"/>
        <v>0</v>
      </c>
      <c r="L34" s="119">
        <f t="shared" si="7"/>
        <v>0</v>
      </c>
      <c r="M34" s="119"/>
      <c r="N34" s="119"/>
    </row>
    <row r="35" spans="1:14" ht="12.75">
      <c r="A35" s="108">
        <v>3294</v>
      </c>
      <c r="B35" s="109" t="s">
        <v>102</v>
      </c>
      <c r="C35" s="119">
        <v>300</v>
      </c>
      <c r="D35" s="119">
        <v>300</v>
      </c>
      <c r="E35" s="119">
        <f t="shared" si="8"/>
        <v>0</v>
      </c>
      <c r="F35" s="119">
        <f t="shared" si="1"/>
        <v>0</v>
      </c>
      <c r="G35" s="119">
        <f t="shared" si="2"/>
        <v>0</v>
      </c>
      <c r="H35" s="119">
        <f t="shared" si="3"/>
        <v>0</v>
      </c>
      <c r="I35" s="119">
        <f t="shared" si="4"/>
        <v>0</v>
      </c>
      <c r="J35" s="119">
        <f t="shared" si="5"/>
        <v>0</v>
      </c>
      <c r="K35" s="119">
        <f t="shared" si="6"/>
        <v>0</v>
      </c>
      <c r="L35" s="119">
        <f t="shared" si="7"/>
        <v>0</v>
      </c>
      <c r="M35" s="119"/>
      <c r="N35" s="119"/>
    </row>
    <row r="36" spans="1:14" ht="12.75">
      <c r="A36" s="108">
        <v>3295</v>
      </c>
      <c r="B36" s="109" t="s">
        <v>103</v>
      </c>
      <c r="C36" s="119">
        <v>1000</v>
      </c>
      <c r="D36" s="119">
        <v>1000</v>
      </c>
      <c r="E36" s="119">
        <f t="shared" si="8"/>
        <v>0</v>
      </c>
      <c r="F36" s="119">
        <f t="shared" si="1"/>
        <v>0</v>
      </c>
      <c r="G36" s="119">
        <f t="shared" si="2"/>
        <v>0</v>
      </c>
      <c r="H36" s="119">
        <f t="shared" si="3"/>
        <v>0</v>
      </c>
      <c r="I36" s="119">
        <f t="shared" si="4"/>
        <v>0</v>
      </c>
      <c r="J36" s="119">
        <f t="shared" si="5"/>
        <v>0</v>
      </c>
      <c r="K36" s="119">
        <f t="shared" si="6"/>
        <v>0</v>
      </c>
      <c r="L36" s="119">
        <f t="shared" si="7"/>
        <v>0</v>
      </c>
      <c r="M36" s="119"/>
      <c r="N36" s="119"/>
    </row>
    <row r="37" spans="1:14" ht="12.75">
      <c r="A37" s="108">
        <v>3299</v>
      </c>
      <c r="B37" s="109" t="s">
        <v>99</v>
      </c>
      <c r="C37" s="119">
        <v>2392</v>
      </c>
      <c r="D37" s="119">
        <v>2392</v>
      </c>
      <c r="E37" s="119">
        <f t="shared" si="8"/>
        <v>0</v>
      </c>
      <c r="F37" s="119">
        <f t="shared" si="1"/>
        <v>0</v>
      </c>
      <c r="G37" s="119">
        <f t="shared" si="2"/>
        <v>0</v>
      </c>
      <c r="H37" s="119">
        <f t="shared" si="3"/>
        <v>0</v>
      </c>
      <c r="I37" s="119">
        <f t="shared" si="4"/>
        <v>0</v>
      </c>
      <c r="J37" s="119">
        <f t="shared" si="5"/>
        <v>0</v>
      </c>
      <c r="K37" s="119">
        <f t="shared" si="6"/>
        <v>0</v>
      </c>
      <c r="L37" s="119">
        <f t="shared" si="7"/>
        <v>0</v>
      </c>
      <c r="M37" s="119"/>
      <c r="N37" s="119"/>
    </row>
    <row r="38" spans="1:14" s="5" customFormat="1" ht="12.75">
      <c r="A38" s="112">
        <v>34</v>
      </c>
      <c r="B38" s="114" t="s">
        <v>26</v>
      </c>
      <c r="C38" s="120">
        <f>C39</f>
        <v>4000</v>
      </c>
      <c r="D38" s="120">
        <f>D39</f>
        <v>4000</v>
      </c>
      <c r="E38" s="120">
        <f t="shared" si="8"/>
        <v>0</v>
      </c>
      <c r="F38" s="120">
        <f t="shared" si="1"/>
        <v>0</v>
      </c>
      <c r="G38" s="120">
        <f t="shared" si="2"/>
        <v>0</v>
      </c>
      <c r="H38" s="120">
        <f t="shared" si="3"/>
        <v>0</v>
      </c>
      <c r="I38" s="120">
        <f t="shared" si="4"/>
        <v>0</v>
      </c>
      <c r="J38" s="120">
        <f t="shared" si="5"/>
        <v>0</v>
      </c>
      <c r="K38" s="120">
        <f t="shared" si="6"/>
        <v>0</v>
      </c>
      <c r="L38" s="120">
        <f t="shared" si="7"/>
        <v>0</v>
      </c>
      <c r="M38" s="120">
        <f>C38</f>
        <v>4000</v>
      </c>
      <c r="N38" s="120">
        <f>M38</f>
        <v>4000</v>
      </c>
    </row>
    <row r="39" spans="1:14" s="5" customFormat="1" ht="12.75">
      <c r="A39" s="112">
        <v>343</v>
      </c>
      <c r="B39" s="114" t="s">
        <v>27</v>
      </c>
      <c r="C39" s="120">
        <f>C40</f>
        <v>4000</v>
      </c>
      <c r="D39" s="120">
        <f>D40</f>
        <v>4000</v>
      </c>
      <c r="E39" s="120">
        <f t="shared" si="8"/>
        <v>0</v>
      </c>
      <c r="F39" s="120">
        <f t="shared" si="1"/>
        <v>0</v>
      </c>
      <c r="G39" s="120">
        <f t="shared" si="2"/>
        <v>0</v>
      </c>
      <c r="H39" s="120">
        <f t="shared" si="3"/>
        <v>0</v>
      </c>
      <c r="I39" s="120">
        <f t="shared" si="4"/>
        <v>0</v>
      </c>
      <c r="J39" s="120">
        <f t="shared" si="5"/>
        <v>0</v>
      </c>
      <c r="K39" s="120">
        <f t="shared" si="6"/>
        <v>0</v>
      </c>
      <c r="L39" s="120">
        <f t="shared" si="7"/>
        <v>0</v>
      </c>
      <c r="M39" s="120"/>
      <c r="N39" s="120"/>
    </row>
    <row r="40" spans="1:14" s="5" customFormat="1" ht="12.75">
      <c r="A40" s="108">
        <v>3431</v>
      </c>
      <c r="B40" s="109" t="s">
        <v>104</v>
      </c>
      <c r="C40" s="119">
        <v>4000</v>
      </c>
      <c r="D40" s="119">
        <v>4000</v>
      </c>
      <c r="E40" s="119">
        <f t="shared" si="8"/>
        <v>0</v>
      </c>
      <c r="F40" s="119">
        <f t="shared" si="1"/>
        <v>0</v>
      </c>
      <c r="G40" s="119">
        <f t="shared" si="2"/>
        <v>0</v>
      </c>
      <c r="H40" s="119">
        <f t="shared" si="3"/>
        <v>0</v>
      </c>
      <c r="I40" s="119">
        <f t="shared" si="4"/>
        <v>0</v>
      </c>
      <c r="J40" s="119">
        <f t="shared" si="5"/>
        <v>0</v>
      </c>
      <c r="K40" s="119">
        <f t="shared" si="6"/>
        <v>0</v>
      </c>
      <c r="L40" s="119">
        <f t="shared" si="7"/>
        <v>0</v>
      </c>
      <c r="M40" s="120"/>
      <c r="N40" s="120"/>
    </row>
    <row r="41" spans="1:14" ht="12.75">
      <c r="A41" s="108">
        <v>3433</v>
      </c>
      <c r="B41" s="109" t="s">
        <v>105</v>
      </c>
      <c r="C41" s="119">
        <v>0</v>
      </c>
      <c r="D41" s="119"/>
      <c r="E41" s="120">
        <f t="shared" si="8"/>
        <v>0</v>
      </c>
      <c r="F41" s="120">
        <f t="shared" si="1"/>
        <v>0</v>
      </c>
      <c r="G41" s="120">
        <f t="shared" si="2"/>
        <v>0</v>
      </c>
      <c r="H41" s="120">
        <f t="shared" si="3"/>
        <v>0</v>
      </c>
      <c r="I41" s="120">
        <f t="shared" si="4"/>
        <v>0</v>
      </c>
      <c r="J41" s="120">
        <f t="shared" si="5"/>
        <v>0</v>
      </c>
      <c r="K41" s="120">
        <f t="shared" si="6"/>
        <v>0</v>
      </c>
      <c r="L41" s="120">
        <f t="shared" si="7"/>
        <v>0</v>
      </c>
      <c r="M41" s="119"/>
      <c r="N41" s="119"/>
    </row>
    <row r="42" spans="1:14" ht="24">
      <c r="A42" s="115" t="s">
        <v>75</v>
      </c>
      <c r="B42" s="115" t="s">
        <v>51</v>
      </c>
      <c r="C42" s="126">
        <f>C43</f>
        <v>33452.09</v>
      </c>
      <c r="D42" s="126">
        <f>D43</f>
        <v>33452.09</v>
      </c>
      <c r="E42" s="185">
        <f t="shared" si="8"/>
        <v>0</v>
      </c>
      <c r="F42" s="185">
        <f t="shared" si="1"/>
        <v>0</v>
      </c>
      <c r="G42" s="185">
        <f t="shared" si="2"/>
        <v>0</v>
      </c>
      <c r="H42" s="185">
        <f t="shared" si="3"/>
        <v>0</v>
      </c>
      <c r="I42" s="185">
        <f t="shared" si="4"/>
        <v>0</v>
      </c>
      <c r="J42" s="185">
        <f t="shared" si="5"/>
        <v>0</v>
      </c>
      <c r="K42" s="185">
        <f t="shared" si="6"/>
        <v>0</v>
      </c>
      <c r="L42" s="186">
        <f t="shared" si="7"/>
        <v>0</v>
      </c>
      <c r="M42" s="125">
        <f>M43</f>
        <v>33452.09</v>
      </c>
      <c r="N42" s="125">
        <f>M42</f>
        <v>33452.09</v>
      </c>
    </row>
    <row r="43" spans="1:14" ht="12.75">
      <c r="A43" s="112">
        <v>3</v>
      </c>
      <c r="B43" s="114" t="s">
        <v>46</v>
      </c>
      <c r="C43" s="118">
        <f>C44</f>
        <v>33452.09</v>
      </c>
      <c r="D43" s="118">
        <f>D44</f>
        <v>33452.09</v>
      </c>
      <c r="E43" s="120">
        <f t="shared" si="8"/>
        <v>0</v>
      </c>
      <c r="F43" s="120">
        <f t="shared" si="1"/>
        <v>0</v>
      </c>
      <c r="G43" s="120">
        <f t="shared" si="2"/>
        <v>0</v>
      </c>
      <c r="H43" s="120">
        <f t="shared" si="3"/>
        <v>0</v>
      </c>
      <c r="I43" s="120">
        <f t="shared" si="4"/>
        <v>0</v>
      </c>
      <c r="J43" s="120">
        <f t="shared" si="5"/>
        <v>0</v>
      </c>
      <c r="K43" s="120">
        <f t="shared" si="6"/>
        <v>0</v>
      </c>
      <c r="L43" s="120">
        <f t="shared" si="7"/>
        <v>0</v>
      </c>
      <c r="M43" s="120">
        <f>M44</f>
        <v>33452.09</v>
      </c>
      <c r="N43" s="120">
        <f>M43</f>
        <v>33452.09</v>
      </c>
    </row>
    <row r="44" spans="1:14" ht="12.75">
      <c r="A44" s="112">
        <v>32</v>
      </c>
      <c r="B44" s="114" t="s">
        <v>22</v>
      </c>
      <c r="C44" s="118">
        <f>C45+C47</f>
        <v>33452.09</v>
      </c>
      <c r="D44" s="118">
        <f>D45+D47</f>
        <v>33452.09</v>
      </c>
      <c r="E44" s="120">
        <f t="shared" si="8"/>
        <v>0</v>
      </c>
      <c r="F44" s="120">
        <f t="shared" si="1"/>
        <v>0</v>
      </c>
      <c r="G44" s="120">
        <f t="shared" si="2"/>
        <v>0</v>
      </c>
      <c r="H44" s="120">
        <f t="shared" si="3"/>
        <v>0</v>
      </c>
      <c r="I44" s="120">
        <f t="shared" si="4"/>
        <v>0</v>
      </c>
      <c r="J44" s="120">
        <f t="shared" si="5"/>
        <v>0</v>
      </c>
      <c r="K44" s="120">
        <f t="shared" si="6"/>
        <v>0</v>
      </c>
      <c r="L44" s="120">
        <f t="shared" si="7"/>
        <v>0</v>
      </c>
      <c r="M44" s="120">
        <f>C44</f>
        <v>33452.09</v>
      </c>
      <c r="N44" s="120">
        <f>M44</f>
        <v>33452.09</v>
      </c>
    </row>
    <row r="45" spans="1:14" ht="12.75">
      <c r="A45" s="112">
        <v>322</v>
      </c>
      <c r="B45" s="114" t="s">
        <v>24</v>
      </c>
      <c r="C45" s="118">
        <f>C46</f>
        <v>16726.05</v>
      </c>
      <c r="D45" s="118">
        <f>D46</f>
        <v>16726.05</v>
      </c>
      <c r="E45" s="120">
        <f t="shared" si="8"/>
        <v>0</v>
      </c>
      <c r="F45" s="120">
        <f t="shared" si="1"/>
        <v>0</v>
      </c>
      <c r="G45" s="120">
        <f t="shared" si="2"/>
        <v>0</v>
      </c>
      <c r="H45" s="120">
        <f t="shared" si="3"/>
        <v>0</v>
      </c>
      <c r="I45" s="120">
        <f t="shared" si="4"/>
        <v>0</v>
      </c>
      <c r="J45" s="120">
        <f t="shared" si="5"/>
        <v>0</v>
      </c>
      <c r="K45" s="120">
        <f t="shared" si="6"/>
        <v>0</v>
      </c>
      <c r="L45" s="120">
        <f t="shared" si="7"/>
        <v>0</v>
      </c>
      <c r="M45" s="119"/>
      <c r="N45" s="119"/>
    </row>
    <row r="46" spans="1:14" ht="12.75">
      <c r="A46" s="108">
        <v>3224</v>
      </c>
      <c r="B46" s="109" t="s">
        <v>106</v>
      </c>
      <c r="C46" s="117">
        <v>16726.05</v>
      </c>
      <c r="D46" s="117">
        <v>16726.05</v>
      </c>
      <c r="E46" s="119">
        <f t="shared" si="8"/>
        <v>0</v>
      </c>
      <c r="F46" s="119">
        <f t="shared" si="1"/>
        <v>0</v>
      </c>
      <c r="G46" s="119">
        <f t="shared" si="2"/>
        <v>0</v>
      </c>
      <c r="H46" s="119">
        <f t="shared" si="3"/>
        <v>0</v>
      </c>
      <c r="I46" s="119">
        <f t="shared" si="4"/>
        <v>0</v>
      </c>
      <c r="J46" s="119">
        <f t="shared" si="5"/>
        <v>0</v>
      </c>
      <c r="K46" s="119">
        <f t="shared" si="6"/>
        <v>0</v>
      </c>
      <c r="L46" s="119">
        <f t="shared" si="7"/>
        <v>0</v>
      </c>
      <c r="M46" s="119"/>
      <c r="N46" s="119"/>
    </row>
    <row r="47" spans="1:14" ht="12.75">
      <c r="A47" s="112">
        <v>323</v>
      </c>
      <c r="B47" s="114" t="s">
        <v>25</v>
      </c>
      <c r="C47" s="118">
        <f>C48</f>
        <v>16726.04</v>
      </c>
      <c r="D47" s="118">
        <f>D48</f>
        <v>16726.04</v>
      </c>
      <c r="E47" s="120">
        <f t="shared" si="8"/>
        <v>0</v>
      </c>
      <c r="F47" s="120">
        <f t="shared" si="1"/>
        <v>0</v>
      </c>
      <c r="G47" s="120">
        <f t="shared" si="2"/>
        <v>0</v>
      </c>
      <c r="H47" s="120">
        <f t="shared" si="3"/>
        <v>0</v>
      </c>
      <c r="I47" s="120">
        <f t="shared" si="4"/>
        <v>0</v>
      </c>
      <c r="J47" s="120">
        <f t="shared" si="5"/>
        <v>0</v>
      </c>
      <c r="K47" s="120">
        <f t="shared" si="6"/>
        <v>0</v>
      </c>
      <c r="L47" s="120">
        <f t="shared" si="7"/>
        <v>0</v>
      </c>
      <c r="M47" s="119"/>
      <c r="N47" s="119"/>
    </row>
    <row r="48" spans="1:14" ht="12.75">
      <c r="A48" s="108">
        <v>3232</v>
      </c>
      <c r="B48" s="109" t="s">
        <v>107</v>
      </c>
      <c r="C48" s="117">
        <v>16726.04</v>
      </c>
      <c r="D48" s="117">
        <v>16726.04</v>
      </c>
      <c r="E48" s="119">
        <f t="shared" si="8"/>
        <v>0</v>
      </c>
      <c r="F48" s="119">
        <f t="shared" si="1"/>
        <v>0</v>
      </c>
      <c r="G48" s="119">
        <f t="shared" si="2"/>
        <v>0</v>
      </c>
      <c r="H48" s="119">
        <f t="shared" si="3"/>
        <v>0</v>
      </c>
      <c r="I48" s="119">
        <f t="shared" si="4"/>
        <v>0</v>
      </c>
      <c r="J48" s="119">
        <f t="shared" si="5"/>
        <v>0</v>
      </c>
      <c r="K48" s="119">
        <f t="shared" si="6"/>
        <v>0</v>
      </c>
      <c r="L48" s="119">
        <f t="shared" si="7"/>
        <v>0</v>
      </c>
      <c r="M48" s="119"/>
      <c r="N48" s="119"/>
    </row>
    <row r="49" spans="1:14" ht="12.75">
      <c r="A49" s="108">
        <v>3237</v>
      </c>
      <c r="B49" s="109" t="s">
        <v>94</v>
      </c>
      <c r="C49" s="119">
        <v>0</v>
      </c>
      <c r="D49" s="119">
        <v>0</v>
      </c>
      <c r="E49" s="119">
        <v>0</v>
      </c>
      <c r="F49" s="119">
        <v>0</v>
      </c>
      <c r="G49" s="119">
        <v>0</v>
      </c>
      <c r="H49" s="119">
        <v>0</v>
      </c>
      <c r="I49" s="120">
        <f t="shared" si="4"/>
        <v>0</v>
      </c>
      <c r="J49" s="119">
        <v>0</v>
      </c>
      <c r="K49" s="119">
        <v>0</v>
      </c>
      <c r="L49" s="119">
        <v>0</v>
      </c>
      <c r="M49" s="119"/>
      <c r="N49" s="119"/>
    </row>
    <row r="50" spans="1:14" ht="12.75">
      <c r="A50" s="240" t="s">
        <v>163</v>
      </c>
      <c r="B50" s="241"/>
      <c r="C50" s="142">
        <f>C51</f>
        <v>7500000</v>
      </c>
      <c r="D50" s="142">
        <f>D51</f>
        <v>7500000</v>
      </c>
      <c r="E50" s="142">
        <v>0</v>
      </c>
      <c r="F50" s="142">
        <v>0</v>
      </c>
      <c r="G50" s="142">
        <v>0</v>
      </c>
      <c r="H50" s="142">
        <v>0</v>
      </c>
      <c r="I50" s="142">
        <v>0</v>
      </c>
      <c r="J50" s="142">
        <v>0</v>
      </c>
      <c r="K50" s="142">
        <v>0</v>
      </c>
      <c r="L50" s="142">
        <v>0</v>
      </c>
      <c r="M50" s="142">
        <f>M51</f>
        <v>1000000</v>
      </c>
      <c r="N50" s="142">
        <f>N51</f>
        <v>1000000</v>
      </c>
    </row>
    <row r="51" spans="1:14" ht="24">
      <c r="A51" s="110" t="s">
        <v>52</v>
      </c>
      <c r="B51" s="110" t="s">
        <v>53</v>
      </c>
      <c r="C51" s="127">
        <f>C53</f>
        <v>7500000</v>
      </c>
      <c r="D51" s="193">
        <f>D53</f>
        <v>7500000</v>
      </c>
      <c r="E51" s="194">
        <v>0</v>
      </c>
      <c r="F51" s="194">
        <v>0</v>
      </c>
      <c r="G51" s="194">
        <v>0</v>
      </c>
      <c r="H51" s="194">
        <v>0</v>
      </c>
      <c r="I51" s="194">
        <v>0</v>
      </c>
      <c r="J51" s="194">
        <v>0</v>
      </c>
      <c r="K51" s="194">
        <v>0</v>
      </c>
      <c r="L51" s="194">
        <v>0</v>
      </c>
      <c r="M51" s="127">
        <f>M52</f>
        <v>1000000</v>
      </c>
      <c r="N51" s="127">
        <f>M51</f>
        <v>1000000</v>
      </c>
    </row>
    <row r="52" spans="1:14" ht="38.25">
      <c r="A52" s="195" t="s">
        <v>112</v>
      </c>
      <c r="B52" s="196" t="s">
        <v>113</v>
      </c>
      <c r="C52" s="185">
        <f aca="true" t="shared" si="9" ref="C52:D55">C53</f>
        <v>7500000</v>
      </c>
      <c r="D52" s="185">
        <f t="shared" si="9"/>
        <v>7500000</v>
      </c>
      <c r="E52" s="185">
        <v>0</v>
      </c>
      <c r="F52" s="185">
        <v>0</v>
      </c>
      <c r="G52" s="185">
        <v>0</v>
      </c>
      <c r="H52" s="185">
        <v>0</v>
      </c>
      <c r="I52" s="185">
        <v>0</v>
      </c>
      <c r="J52" s="185">
        <v>0</v>
      </c>
      <c r="K52" s="185">
        <v>0</v>
      </c>
      <c r="L52" s="185">
        <v>0</v>
      </c>
      <c r="M52" s="192">
        <f>M53</f>
        <v>1000000</v>
      </c>
      <c r="N52" s="192">
        <f>M52</f>
        <v>1000000</v>
      </c>
    </row>
    <row r="53" spans="1:14" ht="25.5">
      <c r="A53" s="112">
        <v>4</v>
      </c>
      <c r="B53" s="114" t="s">
        <v>28</v>
      </c>
      <c r="C53" s="120">
        <f t="shared" si="9"/>
        <v>7500000</v>
      </c>
      <c r="D53" s="120">
        <f t="shared" si="9"/>
        <v>7500000</v>
      </c>
      <c r="E53" s="120">
        <v>0</v>
      </c>
      <c r="F53" s="120">
        <v>0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  <c r="L53" s="120">
        <v>0</v>
      </c>
      <c r="M53" s="180">
        <f>M54</f>
        <v>1000000</v>
      </c>
      <c r="N53" s="180">
        <f>N54</f>
        <v>1000000</v>
      </c>
    </row>
    <row r="54" spans="1:14" ht="25.5">
      <c r="A54" s="112">
        <v>42</v>
      </c>
      <c r="B54" s="114" t="s">
        <v>116</v>
      </c>
      <c r="C54" s="120">
        <f t="shared" si="9"/>
        <v>7500000</v>
      </c>
      <c r="D54" s="120">
        <f t="shared" si="9"/>
        <v>7500000</v>
      </c>
      <c r="E54" s="120">
        <v>0</v>
      </c>
      <c r="F54" s="120">
        <v>0</v>
      </c>
      <c r="G54" s="120">
        <v>0</v>
      </c>
      <c r="H54" s="120">
        <v>0</v>
      </c>
      <c r="I54" s="120">
        <v>0</v>
      </c>
      <c r="J54" s="120">
        <v>0</v>
      </c>
      <c r="K54" s="120">
        <v>0</v>
      </c>
      <c r="L54" s="120">
        <v>0</v>
      </c>
      <c r="M54" s="180">
        <v>1000000</v>
      </c>
      <c r="N54" s="180">
        <f>M54</f>
        <v>1000000</v>
      </c>
    </row>
    <row r="55" spans="1:14" ht="12.75">
      <c r="A55" s="112">
        <v>421</v>
      </c>
      <c r="B55" s="114" t="s">
        <v>115</v>
      </c>
      <c r="C55" s="120">
        <f t="shared" si="9"/>
        <v>7500000</v>
      </c>
      <c r="D55" s="120">
        <f t="shared" si="9"/>
        <v>7500000</v>
      </c>
      <c r="E55" s="120">
        <v>0</v>
      </c>
      <c r="F55" s="120">
        <v>0</v>
      </c>
      <c r="G55" s="120">
        <v>0</v>
      </c>
      <c r="H55" s="120">
        <v>0</v>
      </c>
      <c r="I55" s="120">
        <v>0</v>
      </c>
      <c r="J55" s="120">
        <v>0</v>
      </c>
      <c r="K55" s="120">
        <v>0</v>
      </c>
      <c r="L55" s="120">
        <v>0</v>
      </c>
      <c r="M55" s="180">
        <v>0</v>
      </c>
      <c r="N55" s="180">
        <v>0</v>
      </c>
    </row>
    <row r="56" spans="1:14" ht="12.75">
      <c r="A56" s="108">
        <v>4212</v>
      </c>
      <c r="B56" s="109" t="s">
        <v>114</v>
      </c>
      <c r="C56" s="119">
        <v>7500000</v>
      </c>
      <c r="D56" s="119">
        <v>7500000</v>
      </c>
      <c r="E56" s="119">
        <v>0</v>
      </c>
      <c r="F56" s="180">
        <v>0</v>
      </c>
      <c r="G56" s="180">
        <v>0</v>
      </c>
      <c r="H56" s="180">
        <v>0</v>
      </c>
      <c r="I56" s="180">
        <v>0</v>
      </c>
      <c r="J56" s="180">
        <v>0</v>
      </c>
      <c r="K56" s="180">
        <v>0</v>
      </c>
      <c r="L56" s="180">
        <v>0</v>
      </c>
      <c r="M56" s="180">
        <v>0</v>
      </c>
      <c r="N56" s="180">
        <v>0</v>
      </c>
    </row>
    <row r="57" spans="1:14" ht="12.75">
      <c r="A57" s="234" t="s">
        <v>160</v>
      </c>
      <c r="B57" s="236"/>
      <c r="C57" s="184">
        <v>0</v>
      </c>
      <c r="D57" s="184">
        <v>0</v>
      </c>
      <c r="E57" s="184">
        <v>0</v>
      </c>
      <c r="F57" s="184"/>
      <c r="G57" s="184">
        <v>0</v>
      </c>
      <c r="H57" s="184">
        <f aca="true" t="shared" si="10" ref="H57:H87">H58</f>
        <v>0</v>
      </c>
      <c r="I57" s="184"/>
      <c r="J57" s="184">
        <f aca="true" t="shared" si="11" ref="J57:J87">J58</f>
        <v>0</v>
      </c>
      <c r="K57" s="184">
        <v>0</v>
      </c>
      <c r="L57" s="184">
        <f aca="true" t="shared" si="12" ref="L57:L87">L58</f>
        <v>0</v>
      </c>
      <c r="M57" s="184">
        <v>0</v>
      </c>
      <c r="N57" s="184">
        <v>0</v>
      </c>
    </row>
    <row r="58" spans="1:14" ht="24">
      <c r="A58" s="110" t="s">
        <v>52</v>
      </c>
      <c r="B58" s="110" t="s">
        <v>143</v>
      </c>
      <c r="C58" s="125">
        <v>0</v>
      </c>
      <c r="D58" s="125">
        <f aca="true" t="shared" si="13" ref="D58:D88">D59</f>
        <v>0</v>
      </c>
      <c r="E58" s="125">
        <v>0</v>
      </c>
      <c r="F58" s="125"/>
      <c r="G58" s="125">
        <v>0</v>
      </c>
      <c r="H58" s="125">
        <f t="shared" si="10"/>
        <v>0</v>
      </c>
      <c r="I58" s="125">
        <v>0</v>
      </c>
      <c r="J58" s="125">
        <f t="shared" si="11"/>
        <v>0</v>
      </c>
      <c r="K58" s="125">
        <v>0</v>
      </c>
      <c r="L58" s="125">
        <f t="shared" si="12"/>
        <v>0</v>
      </c>
      <c r="M58" s="125">
        <v>0</v>
      </c>
      <c r="N58" s="125">
        <v>0</v>
      </c>
    </row>
    <row r="59" spans="1:14" ht="36">
      <c r="A59" s="115" t="s">
        <v>62</v>
      </c>
      <c r="B59" s="115" t="s">
        <v>144</v>
      </c>
      <c r="C59" s="125">
        <v>0</v>
      </c>
      <c r="D59" s="125">
        <f t="shared" si="13"/>
        <v>0</v>
      </c>
      <c r="E59" s="125">
        <v>0</v>
      </c>
      <c r="F59" s="125"/>
      <c r="G59" s="125">
        <v>0</v>
      </c>
      <c r="H59" s="125">
        <f t="shared" si="10"/>
        <v>0</v>
      </c>
      <c r="I59" s="125">
        <v>0</v>
      </c>
      <c r="J59" s="125">
        <f t="shared" si="11"/>
        <v>0</v>
      </c>
      <c r="K59" s="125">
        <v>0</v>
      </c>
      <c r="L59" s="125">
        <f t="shared" si="12"/>
        <v>0</v>
      </c>
      <c r="M59" s="125">
        <v>0</v>
      </c>
      <c r="N59" s="125">
        <v>0</v>
      </c>
    </row>
    <row r="60" spans="1:14" ht="12.75">
      <c r="A60" s="128">
        <v>3</v>
      </c>
      <c r="B60" s="116" t="s">
        <v>46</v>
      </c>
      <c r="C60" s="141">
        <v>0</v>
      </c>
      <c r="D60" s="141">
        <f t="shared" si="13"/>
        <v>0</v>
      </c>
      <c r="E60" s="141">
        <v>0</v>
      </c>
      <c r="F60" s="141"/>
      <c r="G60" s="141">
        <v>0</v>
      </c>
      <c r="H60" s="141">
        <f t="shared" si="10"/>
        <v>0</v>
      </c>
      <c r="I60" s="141">
        <v>0</v>
      </c>
      <c r="J60" s="141">
        <f t="shared" si="11"/>
        <v>0</v>
      </c>
      <c r="K60" s="141">
        <v>0</v>
      </c>
      <c r="L60" s="141">
        <f t="shared" si="12"/>
        <v>0</v>
      </c>
      <c r="M60" s="141">
        <v>0</v>
      </c>
      <c r="N60" s="141">
        <v>0</v>
      </c>
    </row>
    <row r="61" spans="1:14" ht="12.75">
      <c r="A61" s="128">
        <v>31</v>
      </c>
      <c r="B61" s="116" t="s">
        <v>121</v>
      </c>
      <c r="C61" s="141">
        <v>0</v>
      </c>
      <c r="D61" s="141">
        <f t="shared" si="13"/>
        <v>0</v>
      </c>
      <c r="E61" s="141">
        <v>0</v>
      </c>
      <c r="F61" s="141"/>
      <c r="G61" s="141">
        <v>0</v>
      </c>
      <c r="H61" s="141">
        <f t="shared" si="10"/>
        <v>0</v>
      </c>
      <c r="I61" s="141">
        <v>0</v>
      </c>
      <c r="J61" s="141">
        <f t="shared" si="11"/>
        <v>0</v>
      </c>
      <c r="K61" s="141">
        <v>0</v>
      </c>
      <c r="L61" s="141">
        <f t="shared" si="12"/>
        <v>0</v>
      </c>
      <c r="M61" s="141">
        <v>0</v>
      </c>
      <c r="N61" s="141">
        <v>0</v>
      </c>
    </row>
    <row r="62" spans="1:14" ht="12.75">
      <c r="A62" s="128">
        <v>311</v>
      </c>
      <c r="B62" s="116" t="s">
        <v>122</v>
      </c>
      <c r="C62" s="141">
        <v>0</v>
      </c>
      <c r="D62" s="141">
        <f t="shared" si="13"/>
        <v>0</v>
      </c>
      <c r="E62" s="141">
        <v>0</v>
      </c>
      <c r="F62" s="141"/>
      <c r="G62" s="141">
        <v>0</v>
      </c>
      <c r="H62" s="141">
        <f t="shared" si="10"/>
        <v>0</v>
      </c>
      <c r="I62" s="141">
        <v>0</v>
      </c>
      <c r="J62" s="141">
        <f t="shared" si="11"/>
        <v>0</v>
      </c>
      <c r="K62" s="141">
        <v>0</v>
      </c>
      <c r="L62" s="141">
        <f t="shared" si="12"/>
        <v>0</v>
      </c>
      <c r="M62" s="141">
        <v>0</v>
      </c>
      <c r="N62" s="141">
        <v>0</v>
      </c>
    </row>
    <row r="63" spans="1:14" ht="12.75">
      <c r="A63" s="129">
        <v>3111</v>
      </c>
      <c r="B63" s="122" t="s">
        <v>123</v>
      </c>
      <c r="C63" s="141">
        <v>0</v>
      </c>
      <c r="D63" s="141">
        <f t="shared" si="13"/>
        <v>0</v>
      </c>
      <c r="E63" s="141">
        <v>0</v>
      </c>
      <c r="F63" s="141"/>
      <c r="G63" s="141">
        <v>0</v>
      </c>
      <c r="H63" s="141">
        <f t="shared" si="10"/>
        <v>0</v>
      </c>
      <c r="I63" s="141">
        <v>0</v>
      </c>
      <c r="J63" s="141">
        <f t="shared" si="11"/>
        <v>0</v>
      </c>
      <c r="K63" s="141">
        <v>0</v>
      </c>
      <c r="L63" s="141">
        <f t="shared" si="12"/>
        <v>0</v>
      </c>
      <c r="M63" s="141">
        <v>0</v>
      </c>
      <c r="N63" s="141">
        <v>0</v>
      </c>
    </row>
    <row r="64" spans="1:14" ht="12.75">
      <c r="A64" s="129">
        <v>3121</v>
      </c>
      <c r="B64" s="122" t="s">
        <v>126</v>
      </c>
      <c r="C64" s="141">
        <v>0</v>
      </c>
      <c r="D64" s="141">
        <f t="shared" si="13"/>
        <v>0</v>
      </c>
      <c r="E64" s="141">
        <v>0</v>
      </c>
      <c r="F64" s="141"/>
      <c r="G64" s="141">
        <v>0</v>
      </c>
      <c r="H64" s="141">
        <f t="shared" si="10"/>
        <v>0</v>
      </c>
      <c r="I64" s="141">
        <v>0</v>
      </c>
      <c r="J64" s="141">
        <f t="shared" si="11"/>
        <v>0</v>
      </c>
      <c r="K64" s="141">
        <v>0</v>
      </c>
      <c r="L64" s="141">
        <f t="shared" si="12"/>
        <v>0</v>
      </c>
      <c r="M64" s="141">
        <v>0</v>
      </c>
      <c r="N64" s="141">
        <v>0</v>
      </c>
    </row>
    <row r="65" spans="1:14" ht="12.75">
      <c r="A65" s="128">
        <v>313</v>
      </c>
      <c r="B65" s="116" t="s">
        <v>131</v>
      </c>
      <c r="C65" s="141">
        <v>0</v>
      </c>
      <c r="D65" s="141">
        <f t="shared" si="13"/>
        <v>0</v>
      </c>
      <c r="E65" s="141">
        <v>0</v>
      </c>
      <c r="F65" s="141"/>
      <c r="G65" s="141">
        <v>0</v>
      </c>
      <c r="H65" s="141">
        <f t="shared" si="10"/>
        <v>0</v>
      </c>
      <c r="I65" s="141">
        <v>0</v>
      </c>
      <c r="J65" s="141">
        <f t="shared" si="11"/>
        <v>0</v>
      </c>
      <c r="K65" s="141">
        <v>0</v>
      </c>
      <c r="L65" s="141">
        <f t="shared" si="12"/>
        <v>0</v>
      </c>
      <c r="M65" s="141">
        <v>0</v>
      </c>
      <c r="N65" s="141">
        <v>0</v>
      </c>
    </row>
    <row r="66" spans="1:14" ht="12.75">
      <c r="A66" s="129">
        <v>3132</v>
      </c>
      <c r="B66" s="122" t="s">
        <v>132</v>
      </c>
      <c r="C66" s="141">
        <v>0</v>
      </c>
      <c r="D66" s="141">
        <f t="shared" si="13"/>
        <v>0</v>
      </c>
      <c r="E66" s="141">
        <v>0</v>
      </c>
      <c r="F66" s="141"/>
      <c r="G66" s="141">
        <v>0</v>
      </c>
      <c r="H66" s="141">
        <f t="shared" si="10"/>
        <v>0</v>
      </c>
      <c r="I66" s="141">
        <v>0</v>
      </c>
      <c r="J66" s="141">
        <f t="shared" si="11"/>
        <v>0</v>
      </c>
      <c r="K66" s="141">
        <v>0</v>
      </c>
      <c r="L66" s="141">
        <f t="shared" si="12"/>
        <v>0</v>
      </c>
      <c r="M66" s="141">
        <v>0</v>
      </c>
      <c r="N66" s="141">
        <v>0</v>
      </c>
    </row>
    <row r="67" spans="1:14" ht="12.75">
      <c r="A67" s="128">
        <v>32</v>
      </c>
      <c r="B67" s="116" t="s">
        <v>22</v>
      </c>
      <c r="C67" s="141">
        <v>0</v>
      </c>
      <c r="D67" s="141">
        <f t="shared" si="13"/>
        <v>0</v>
      </c>
      <c r="E67" s="141">
        <v>0</v>
      </c>
      <c r="F67" s="141"/>
      <c r="G67" s="141">
        <v>0</v>
      </c>
      <c r="H67" s="141">
        <f t="shared" si="10"/>
        <v>0</v>
      </c>
      <c r="I67" s="141">
        <v>0</v>
      </c>
      <c r="J67" s="141">
        <f t="shared" si="11"/>
        <v>0</v>
      </c>
      <c r="K67" s="141">
        <v>0</v>
      </c>
      <c r="L67" s="141">
        <f t="shared" si="12"/>
        <v>0</v>
      </c>
      <c r="M67" s="141">
        <v>0</v>
      </c>
      <c r="N67" s="141">
        <v>0</v>
      </c>
    </row>
    <row r="68" spans="1:14" ht="12.75">
      <c r="A68" s="128">
        <v>321</v>
      </c>
      <c r="B68" s="116" t="s">
        <v>23</v>
      </c>
      <c r="C68" s="141">
        <v>0</v>
      </c>
      <c r="D68" s="141">
        <f t="shared" si="13"/>
        <v>0</v>
      </c>
      <c r="E68" s="141">
        <v>0</v>
      </c>
      <c r="F68" s="141"/>
      <c r="G68" s="141">
        <v>0</v>
      </c>
      <c r="H68" s="141">
        <f t="shared" si="10"/>
        <v>0</v>
      </c>
      <c r="I68" s="141">
        <v>0</v>
      </c>
      <c r="J68" s="141">
        <f t="shared" si="11"/>
        <v>0</v>
      </c>
      <c r="K68" s="141">
        <v>0</v>
      </c>
      <c r="L68" s="141">
        <f t="shared" si="12"/>
        <v>0</v>
      </c>
      <c r="M68" s="141">
        <v>0</v>
      </c>
      <c r="N68" s="141">
        <v>0</v>
      </c>
    </row>
    <row r="69" spans="1:14" ht="12.75">
      <c r="A69" s="129">
        <v>3211</v>
      </c>
      <c r="B69" s="122" t="s">
        <v>82</v>
      </c>
      <c r="C69" s="141">
        <v>0</v>
      </c>
      <c r="D69" s="141">
        <f t="shared" si="13"/>
        <v>0</v>
      </c>
      <c r="E69" s="141">
        <v>0</v>
      </c>
      <c r="F69" s="141"/>
      <c r="G69" s="141">
        <v>0</v>
      </c>
      <c r="H69" s="141">
        <f t="shared" si="10"/>
        <v>0</v>
      </c>
      <c r="I69" s="141">
        <v>0</v>
      </c>
      <c r="J69" s="141">
        <f t="shared" si="11"/>
        <v>0</v>
      </c>
      <c r="K69" s="141">
        <v>0</v>
      </c>
      <c r="L69" s="141">
        <f t="shared" si="12"/>
        <v>0</v>
      </c>
      <c r="M69" s="141">
        <v>0</v>
      </c>
      <c r="N69" s="141">
        <v>0</v>
      </c>
    </row>
    <row r="70" spans="1:14" ht="12.75">
      <c r="A70" s="129">
        <v>3212</v>
      </c>
      <c r="B70" s="122" t="s">
        <v>129</v>
      </c>
      <c r="C70" s="141">
        <v>0</v>
      </c>
      <c r="D70" s="141">
        <f t="shared" si="13"/>
        <v>0</v>
      </c>
      <c r="E70" s="141">
        <v>0</v>
      </c>
      <c r="F70" s="141"/>
      <c r="G70" s="141">
        <v>0</v>
      </c>
      <c r="H70" s="141">
        <f t="shared" si="10"/>
        <v>0</v>
      </c>
      <c r="I70" s="141">
        <v>0</v>
      </c>
      <c r="J70" s="141">
        <f t="shared" si="11"/>
        <v>0</v>
      </c>
      <c r="K70" s="141">
        <v>0</v>
      </c>
      <c r="L70" s="141">
        <f t="shared" si="12"/>
        <v>0</v>
      </c>
      <c r="M70" s="141">
        <v>0</v>
      </c>
      <c r="N70" s="141">
        <v>0</v>
      </c>
    </row>
    <row r="71" spans="1:14" ht="24">
      <c r="A71" s="129">
        <v>3241</v>
      </c>
      <c r="B71" s="122" t="s">
        <v>133</v>
      </c>
      <c r="C71" s="141">
        <v>0</v>
      </c>
      <c r="D71" s="141">
        <f t="shared" si="13"/>
        <v>0</v>
      </c>
      <c r="E71" s="141">
        <v>0</v>
      </c>
      <c r="F71" s="141"/>
      <c r="G71" s="141">
        <v>0</v>
      </c>
      <c r="H71" s="141">
        <f t="shared" si="10"/>
        <v>0</v>
      </c>
      <c r="I71" s="141">
        <v>0</v>
      </c>
      <c r="J71" s="141">
        <f t="shared" si="11"/>
        <v>0</v>
      </c>
      <c r="K71" s="141">
        <v>0</v>
      </c>
      <c r="L71" s="141">
        <f t="shared" si="12"/>
        <v>0</v>
      </c>
      <c r="M71" s="141">
        <v>0</v>
      </c>
      <c r="N71" s="141">
        <v>0</v>
      </c>
    </row>
    <row r="72" spans="1:14" ht="24">
      <c r="A72" s="110" t="s">
        <v>63</v>
      </c>
      <c r="B72" s="110" t="s">
        <v>64</v>
      </c>
      <c r="C72" s="125">
        <v>0</v>
      </c>
      <c r="D72" s="125">
        <f t="shared" si="13"/>
        <v>0</v>
      </c>
      <c r="E72" s="125">
        <v>0</v>
      </c>
      <c r="F72" s="125"/>
      <c r="G72" s="125">
        <v>0</v>
      </c>
      <c r="H72" s="125">
        <f t="shared" si="10"/>
        <v>0</v>
      </c>
      <c r="I72" s="125">
        <v>0</v>
      </c>
      <c r="J72" s="125">
        <f t="shared" si="11"/>
        <v>0</v>
      </c>
      <c r="K72" s="125">
        <v>0</v>
      </c>
      <c r="L72" s="125">
        <f t="shared" si="12"/>
        <v>0</v>
      </c>
      <c r="M72" s="125">
        <v>0</v>
      </c>
      <c r="N72" s="125">
        <v>0</v>
      </c>
    </row>
    <row r="73" spans="1:14" ht="26.25" customHeight="1">
      <c r="A73" s="115" t="s">
        <v>65</v>
      </c>
      <c r="B73" s="115" t="s">
        <v>66</v>
      </c>
      <c r="C73" s="125">
        <v>0</v>
      </c>
      <c r="D73" s="125">
        <f t="shared" si="13"/>
        <v>0</v>
      </c>
      <c r="E73" s="125">
        <v>0</v>
      </c>
      <c r="F73" s="125"/>
      <c r="G73" s="125">
        <v>0</v>
      </c>
      <c r="H73" s="125">
        <f t="shared" si="10"/>
        <v>0</v>
      </c>
      <c r="I73" s="125">
        <v>0</v>
      </c>
      <c r="J73" s="125">
        <f t="shared" si="11"/>
        <v>0</v>
      </c>
      <c r="K73" s="125">
        <v>0</v>
      </c>
      <c r="L73" s="125">
        <f t="shared" si="12"/>
        <v>0</v>
      </c>
      <c r="M73" s="125">
        <v>0</v>
      </c>
      <c r="N73" s="125">
        <v>0</v>
      </c>
    </row>
    <row r="74" spans="1:14" ht="12.75">
      <c r="A74" s="181">
        <v>4</v>
      </c>
      <c r="B74" s="140" t="s">
        <v>145</v>
      </c>
      <c r="C74" s="141">
        <v>0</v>
      </c>
      <c r="D74" s="141">
        <f t="shared" si="13"/>
        <v>0</v>
      </c>
      <c r="E74" s="141">
        <v>0</v>
      </c>
      <c r="F74" s="141"/>
      <c r="G74" s="141">
        <v>0</v>
      </c>
      <c r="H74" s="141">
        <f t="shared" si="10"/>
        <v>0</v>
      </c>
      <c r="I74" s="141">
        <v>0</v>
      </c>
      <c r="J74" s="141">
        <f t="shared" si="11"/>
        <v>0</v>
      </c>
      <c r="K74" s="141">
        <v>0</v>
      </c>
      <c r="L74" s="141">
        <f t="shared" si="12"/>
        <v>0</v>
      </c>
      <c r="M74" s="141">
        <v>0</v>
      </c>
      <c r="N74" s="141">
        <v>0</v>
      </c>
    </row>
    <row r="75" spans="1:14" ht="12.75">
      <c r="A75" s="181">
        <v>42</v>
      </c>
      <c r="B75" s="140" t="s">
        <v>146</v>
      </c>
      <c r="C75" s="141">
        <v>0</v>
      </c>
      <c r="D75" s="141">
        <f t="shared" si="13"/>
        <v>0</v>
      </c>
      <c r="E75" s="141">
        <v>0</v>
      </c>
      <c r="F75" s="141"/>
      <c r="G75" s="141">
        <v>0</v>
      </c>
      <c r="H75" s="141">
        <f t="shared" si="10"/>
        <v>0</v>
      </c>
      <c r="I75" s="141">
        <v>0</v>
      </c>
      <c r="J75" s="141">
        <f t="shared" si="11"/>
        <v>0</v>
      </c>
      <c r="K75" s="141">
        <v>0</v>
      </c>
      <c r="L75" s="141">
        <f t="shared" si="12"/>
        <v>0</v>
      </c>
      <c r="M75" s="141">
        <v>0</v>
      </c>
      <c r="N75" s="141">
        <v>0</v>
      </c>
    </row>
    <row r="76" spans="1:14" ht="12.75">
      <c r="A76" s="181">
        <v>422</v>
      </c>
      <c r="B76" s="140" t="s">
        <v>147</v>
      </c>
      <c r="C76" s="141">
        <v>0</v>
      </c>
      <c r="D76" s="141">
        <f t="shared" si="13"/>
        <v>0</v>
      </c>
      <c r="E76" s="141">
        <v>0</v>
      </c>
      <c r="F76" s="141"/>
      <c r="G76" s="141">
        <v>0</v>
      </c>
      <c r="H76" s="141">
        <f t="shared" si="10"/>
        <v>0</v>
      </c>
      <c r="I76" s="141">
        <v>0</v>
      </c>
      <c r="J76" s="141">
        <f t="shared" si="11"/>
        <v>0</v>
      </c>
      <c r="K76" s="141">
        <v>0</v>
      </c>
      <c r="L76" s="141">
        <f t="shared" si="12"/>
        <v>0</v>
      </c>
      <c r="M76" s="141">
        <v>0</v>
      </c>
      <c r="N76" s="141">
        <v>0</v>
      </c>
    </row>
    <row r="77" spans="1:14" ht="12.75">
      <c r="A77" s="108">
        <v>4221</v>
      </c>
      <c r="B77" s="109" t="s">
        <v>148</v>
      </c>
      <c r="C77" s="141">
        <v>0</v>
      </c>
      <c r="D77" s="141">
        <f t="shared" si="13"/>
        <v>0</v>
      </c>
      <c r="E77" s="141">
        <v>0</v>
      </c>
      <c r="F77" s="141"/>
      <c r="G77" s="141">
        <v>0</v>
      </c>
      <c r="H77" s="141">
        <f t="shared" si="10"/>
        <v>0</v>
      </c>
      <c r="I77" s="141">
        <v>0</v>
      </c>
      <c r="J77" s="141">
        <f t="shared" si="11"/>
        <v>0</v>
      </c>
      <c r="K77" s="141">
        <v>0</v>
      </c>
      <c r="L77" s="141">
        <f t="shared" si="12"/>
        <v>0</v>
      </c>
      <c r="M77" s="141">
        <v>0</v>
      </c>
      <c r="N77" s="141">
        <v>0</v>
      </c>
    </row>
    <row r="78" spans="1:14" ht="28.5" customHeight="1">
      <c r="A78" s="115" t="s">
        <v>67</v>
      </c>
      <c r="B78" s="115" t="s">
        <v>68</v>
      </c>
      <c r="C78" s="125">
        <v>0</v>
      </c>
      <c r="D78" s="125">
        <f t="shared" si="13"/>
        <v>0</v>
      </c>
      <c r="E78" s="125">
        <v>0</v>
      </c>
      <c r="F78" s="125"/>
      <c r="G78" s="125">
        <v>0</v>
      </c>
      <c r="H78" s="125">
        <f t="shared" si="10"/>
        <v>0</v>
      </c>
      <c r="I78" s="125">
        <v>0</v>
      </c>
      <c r="J78" s="125">
        <f t="shared" si="11"/>
        <v>0</v>
      </c>
      <c r="K78" s="125">
        <v>0</v>
      </c>
      <c r="L78" s="125">
        <f t="shared" si="12"/>
        <v>0</v>
      </c>
      <c r="M78" s="125">
        <v>0</v>
      </c>
      <c r="N78" s="125">
        <v>0</v>
      </c>
    </row>
    <row r="79" spans="1:14" ht="24">
      <c r="A79" s="181">
        <v>45</v>
      </c>
      <c r="B79" s="140" t="s">
        <v>54</v>
      </c>
      <c r="C79" s="141">
        <v>0</v>
      </c>
      <c r="D79" s="141">
        <f t="shared" si="13"/>
        <v>0</v>
      </c>
      <c r="E79" s="141">
        <v>0</v>
      </c>
      <c r="F79" s="141"/>
      <c r="G79" s="141">
        <v>0</v>
      </c>
      <c r="H79" s="141">
        <f t="shared" si="10"/>
        <v>0</v>
      </c>
      <c r="I79" s="141">
        <v>0</v>
      </c>
      <c r="J79" s="141">
        <f t="shared" si="11"/>
        <v>0</v>
      </c>
      <c r="K79" s="141">
        <v>0</v>
      </c>
      <c r="L79" s="141">
        <f t="shared" si="12"/>
        <v>0</v>
      </c>
      <c r="M79" s="141">
        <v>0</v>
      </c>
      <c r="N79" s="141">
        <v>0</v>
      </c>
    </row>
    <row r="80" spans="1:14" ht="24">
      <c r="A80" s="181">
        <v>451</v>
      </c>
      <c r="B80" s="140" t="s">
        <v>55</v>
      </c>
      <c r="C80" s="141">
        <v>0</v>
      </c>
      <c r="D80" s="141">
        <f t="shared" si="13"/>
        <v>0</v>
      </c>
      <c r="E80" s="141">
        <v>0</v>
      </c>
      <c r="F80" s="141"/>
      <c r="G80" s="141">
        <v>0</v>
      </c>
      <c r="H80" s="141">
        <f t="shared" si="10"/>
        <v>0</v>
      </c>
      <c r="I80" s="141">
        <v>0</v>
      </c>
      <c r="J80" s="141">
        <f t="shared" si="11"/>
        <v>0</v>
      </c>
      <c r="K80" s="141">
        <v>0</v>
      </c>
      <c r="L80" s="141">
        <f t="shared" si="12"/>
        <v>0</v>
      </c>
      <c r="M80" s="141">
        <v>0</v>
      </c>
      <c r="N80" s="141">
        <v>0</v>
      </c>
    </row>
    <row r="81" spans="1:14" s="139" customFormat="1" ht="24">
      <c r="A81" s="137">
        <v>4511</v>
      </c>
      <c r="B81" s="138" t="s">
        <v>55</v>
      </c>
      <c r="C81" s="141">
        <v>0</v>
      </c>
      <c r="D81" s="141">
        <f t="shared" si="13"/>
        <v>0</v>
      </c>
      <c r="E81" s="141">
        <v>0</v>
      </c>
      <c r="F81" s="141"/>
      <c r="G81" s="141">
        <v>0</v>
      </c>
      <c r="H81" s="141">
        <f t="shared" si="10"/>
        <v>0</v>
      </c>
      <c r="I81" s="141">
        <v>0</v>
      </c>
      <c r="J81" s="141">
        <f t="shared" si="11"/>
        <v>0</v>
      </c>
      <c r="K81" s="141">
        <v>0</v>
      </c>
      <c r="L81" s="141">
        <f t="shared" si="12"/>
        <v>0</v>
      </c>
      <c r="M81" s="141">
        <v>0</v>
      </c>
      <c r="N81" s="141">
        <v>0</v>
      </c>
    </row>
    <row r="82" spans="1:14" ht="24">
      <c r="A82" s="110" t="s">
        <v>69</v>
      </c>
      <c r="B82" s="110" t="s">
        <v>70</v>
      </c>
      <c r="C82" s="125">
        <v>0</v>
      </c>
      <c r="D82" s="125">
        <f t="shared" si="13"/>
        <v>0</v>
      </c>
      <c r="E82" s="125">
        <v>0</v>
      </c>
      <c r="F82" s="125"/>
      <c r="G82" s="125">
        <v>0</v>
      </c>
      <c r="H82" s="125">
        <f t="shared" si="10"/>
        <v>0</v>
      </c>
      <c r="I82" s="125">
        <v>0</v>
      </c>
      <c r="J82" s="125">
        <f t="shared" si="11"/>
        <v>0</v>
      </c>
      <c r="K82" s="125">
        <v>0</v>
      </c>
      <c r="L82" s="125">
        <f t="shared" si="12"/>
        <v>0</v>
      </c>
      <c r="M82" s="125">
        <v>0</v>
      </c>
      <c r="N82" s="125">
        <v>0</v>
      </c>
    </row>
    <row r="83" spans="1:14" ht="24">
      <c r="A83" s="115" t="s">
        <v>56</v>
      </c>
      <c r="B83" s="115" t="s">
        <v>71</v>
      </c>
      <c r="C83" s="125">
        <v>0</v>
      </c>
      <c r="D83" s="125">
        <f t="shared" si="13"/>
        <v>0</v>
      </c>
      <c r="E83" s="125">
        <v>0</v>
      </c>
      <c r="F83" s="125"/>
      <c r="G83" s="125">
        <v>0</v>
      </c>
      <c r="H83" s="125">
        <f t="shared" si="10"/>
        <v>0</v>
      </c>
      <c r="I83" s="125">
        <v>0</v>
      </c>
      <c r="J83" s="125">
        <f t="shared" si="11"/>
        <v>0</v>
      </c>
      <c r="K83" s="125">
        <v>0</v>
      </c>
      <c r="L83" s="125">
        <f t="shared" si="12"/>
        <v>0</v>
      </c>
      <c r="M83" s="125">
        <v>0</v>
      </c>
      <c r="N83" s="125">
        <v>0</v>
      </c>
    </row>
    <row r="84" spans="1:14" ht="12.75">
      <c r="A84" s="147">
        <v>3</v>
      </c>
      <c r="B84" s="148" t="s">
        <v>46</v>
      </c>
      <c r="C84" s="141">
        <v>0</v>
      </c>
      <c r="D84" s="141">
        <f t="shared" si="13"/>
        <v>0</v>
      </c>
      <c r="E84" s="141">
        <v>0</v>
      </c>
      <c r="F84" s="141"/>
      <c r="G84" s="141">
        <v>0</v>
      </c>
      <c r="H84" s="141">
        <f t="shared" si="10"/>
        <v>0</v>
      </c>
      <c r="I84" s="141">
        <v>0</v>
      </c>
      <c r="J84" s="141">
        <f t="shared" si="11"/>
        <v>0</v>
      </c>
      <c r="K84" s="141">
        <v>0</v>
      </c>
      <c r="L84" s="141">
        <f t="shared" si="12"/>
        <v>0</v>
      </c>
      <c r="M84" s="141">
        <v>0</v>
      </c>
      <c r="N84" s="141">
        <v>0</v>
      </c>
    </row>
    <row r="85" spans="1:14" ht="12.75">
      <c r="A85" s="181">
        <v>32</v>
      </c>
      <c r="B85" s="140" t="s">
        <v>22</v>
      </c>
      <c r="C85" s="141">
        <v>0</v>
      </c>
      <c r="D85" s="141">
        <f t="shared" si="13"/>
        <v>0</v>
      </c>
      <c r="E85" s="141">
        <v>0</v>
      </c>
      <c r="F85" s="141"/>
      <c r="G85" s="141">
        <v>0</v>
      </c>
      <c r="H85" s="141">
        <f t="shared" si="10"/>
        <v>0</v>
      </c>
      <c r="I85" s="141">
        <v>0</v>
      </c>
      <c r="J85" s="141">
        <f t="shared" si="11"/>
        <v>0</v>
      </c>
      <c r="K85" s="141">
        <v>0</v>
      </c>
      <c r="L85" s="141">
        <f t="shared" si="12"/>
        <v>0</v>
      </c>
      <c r="M85" s="141">
        <v>0</v>
      </c>
      <c r="N85" s="141">
        <v>0</v>
      </c>
    </row>
    <row r="86" spans="1:14" ht="12.75">
      <c r="A86" s="147">
        <v>323</v>
      </c>
      <c r="B86" s="148" t="s">
        <v>149</v>
      </c>
      <c r="C86" s="141">
        <v>0</v>
      </c>
      <c r="D86" s="141">
        <f t="shared" si="13"/>
        <v>0</v>
      </c>
      <c r="E86" s="141">
        <v>0</v>
      </c>
      <c r="F86" s="141"/>
      <c r="G86" s="141">
        <v>0</v>
      </c>
      <c r="H86" s="141">
        <f t="shared" si="10"/>
        <v>0</v>
      </c>
      <c r="I86" s="141">
        <v>0</v>
      </c>
      <c r="J86" s="141">
        <f t="shared" si="11"/>
        <v>0</v>
      </c>
      <c r="K86" s="141">
        <v>0</v>
      </c>
      <c r="L86" s="141">
        <f t="shared" si="12"/>
        <v>0</v>
      </c>
      <c r="M86" s="141">
        <v>0</v>
      </c>
      <c r="N86" s="141">
        <v>0</v>
      </c>
    </row>
    <row r="87" spans="1:14" ht="12.75">
      <c r="A87" s="182">
        <v>3232</v>
      </c>
      <c r="B87" s="183" t="s">
        <v>107</v>
      </c>
      <c r="C87" s="141">
        <v>0</v>
      </c>
      <c r="D87" s="141">
        <f t="shared" si="13"/>
        <v>0</v>
      </c>
      <c r="E87" s="141">
        <v>0</v>
      </c>
      <c r="F87" s="141"/>
      <c r="G87" s="141">
        <v>0</v>
      </c>
      <c r="H87" s="141">
        <f t="shared" si="10"/>
        <v>0</v>
      </c>
      <c r="I87" s="141">
        <v>0</v>
      </c>
      <c r="J87" s="141">
        <f t="shared" si="11"/>
        <v>0</v>
      </c>
      <c r="K87" s="141">
        <v>0</v>
      </c>
      <c r="L87" s="141">
        <f t="shared" si="12"/>
        <v>0</v>
      </c>
      <c r="M87" s="141">
        <v>0</v>
      </c>
      <c r="N87" s="141"/>
    </row>
    <row r="88" spans="1:14" ht="12.75">
      <c r="A88" s="238" t="s">
        <v>161</v>
      </c>
      <c r="B88" s="239"/>
      <c r="C88" s="184">
        <f>D88+E88+F88+G88+H88+I88+J88+K88+L88</f>
        <v>12193508</v>
      </c>
      <c r="D88" s="184">
        <f t="shared" si="13"/>
        <v>0</v>
      </c>
      <c r="E88" s="184">
        <f>E89</f>
        <v>4377508</v>
      </c>
      <c r="F88" s="184">
        <f>F89</f>
        <v>0</v>
      </c>
      <c r="G88" s="184">
        <f>G89</f>
        <v>160000</v>
      </c>
      <c r="H88" s="184">
        <v>0</v>
      </c>
      <c r="I88" s="184">
        <f>I89</f>
        <v>7650000</v>
      </c>
      <c r="J88" s="184">
        <v>0</v>
      </c>
      <c r="K88" s="184">
        <f>K89</f>
        <v>6000</v>
      </c>
      <c r="L88" s="184">
        <v>0</v>
      </c>
      <c r="M88" s="184">
        <v>5693508</v>
      </c>
      <c r="N88" s="184">
        <v>5693508</v>
      </c>
    </row>
    <row r="89" spans="1:14" ht="24">
      <c r="A89" s="136" t="s">
        <v>52</v>
      </c>
      <c r="B89" s="136" t="s">
        <v>72</v>
      </c>
      <c r="C89" s="197">
        <f>C90+C100+C116+C121+C132+C141+C148</f>
        <v>12199508</v>
      </c>
      <c r="D89" s="197">
        <v>0</v>
      </c>
      <c r="E89" s="197">
        <f>E100+E116+E121</f>
        <v>4377508</v>
      </c>
      <c r="F89" s="197">
        <f>F141</f>
        <v>0</v>
      </c>
      <c r="G89" s="197">
        <f>G90+G132</f>
        <v>160000</v>
      </c>
      <c r="H89" s="197">
        <v>0</v>
      </c>
      <c r="I89" s="197">
        <f>I90+I132+I148</f>
        <v>7650000</v>
      </c>
      <c r="J89" s="197">
        <v>0</v>
      </c>
      <c r="K89" s="197">
        <f>K90</f>
        <v>6000</v>
      </c>
      <c r="L89" s="197">
        <v>0</v>
      </c>
      <c r="M89" s="197">
        <f>M90+M100+M116+M121+M132+M141+M148</f>
        <v>5693508</v>
      </c>
      <c r="N89" s="197">
        <f>N90+N100+N116+N121+N132+N141+N148</f>
        <v>5693508</v>
      </c>
    </row>
    <row r="90" spans="1:14" ht="23.25" customHeight="1">
      <c r="A90" s="164" t="s">
        <v>56</v>
      </c>
      <c r="B90" s="164" t="s">
        <v>73</v>
      </c>
      <c r="C90" s="188">
        <f>D90+E90+F90+G90+H90+I90+J90+K90+L90</f>
        <v>106000</v>
      </c>
      <c r="D90" s="188">
        <f aca="true" t="shared" si="14" ref="D90:J90">D91</f>
        <v>0</v>
      </c>
      <c r="E90" s="188">
        <f t="shared" si="14"/>
        <v>0</v>
      </c>
      <c r="F90" s="188">
        <f t="shared" si="14"/>
        <v>0</v>
      </c>
      <c r="G90" s="188">
        <f t="shared" si="14"/>
        <v>50000</v>
      </c>
      <c r="H90" s="188">
        <f t="shared" si="14"/>
        <v>0</v>
      </c>
      <c r="I90" s="188">
        <f t="shared" si="14"/>
        <v>50000</v>
      </c>
      <c r="J90" s="188">
        <f t="shared" si="14"/>
        <v>0</v>
      </c>
      <c r="K90" s="188">
        <f>K141</f>
        <v>6000</v>
      </c>
      <c r="L90" s="188">
        <f>L91</f>
        <v>0</v>
      </c>
      <c r="M90" s="188">
        <f>M91</f>
        <v>100000</v>
      </c>
      <c r="N90" s="188">
        <f>N91</f>
        <v>100000</v>
      </c>
    </row>
    <row r="91" spans="1:14" ht="12.75">
      <c r="A91" s="128">
        <v>3</v>
      </c>
      <c r="B91" s="116" t="s">
        <v>46</v>
      </c>
      <c r="C91" s="132">
        <f>C92</f>
        <v>100000</v>
      </c>
      <c r="D91" s="120">
        <v>0</v>
      </c>
      <c r="E91" s="132">
        <f>E95</f>
        <v>0</v>
      </c>
      <c r="F91" s="120">
        <v>0</v>
      </c>
      <c r="G91" s="132">
        <f>G92</f>
        <v>50000</v>
      </c>
      <c r="H91" s="132">
        <f>H92</f>
        <v>0</v>
      </c>
      <c r="I91" s="132">
        <f>I97</f>
        <v>50000</v>
      </c>
      <c r="J91" s="119">
        <v>0</v>
      </c>
      <c r="K91" s="119">
        <v>0</v>
      </c>
      <c r="L91" s="119">
        <v>0</v>
      </c>
      <c r="M91" s="132">
        <f>M92</f>
        <v>100000</v>
      </c>
      <c r="N91" s="132">
        <f>N92</f>
        <v>100000</v>
      </c>
    </row>
    <row r="92" spans="1:14" ht="12.75">
      <c r="A92" s="128">
        <v>32</v>
      </c>
      <c r="B92" s="116" t="s">
        <v>22</v>
      </c>
      <c r="C92" s="133">
        <f>C93+C95+C97</f>
        <v>100000</v>
      </c>
      <c r="D92" s="120">
        <v>0</v>
      </c>
      <c r="E92" s="120">
        <v>0</v>
      </c>
      <c r="F92" s="120">
        <v>0</v>
      </c>
      <c r="G92" s="132">
        <f>G93+G97</f>
        <v>50000</v>
      </c>
      <c r="H92" s="132">
        <f>H95+H97</f>
        <v>0</v>
      </c>
      <c r="I92" s="120">
        <f>I97</f>
        <v>50000</v>
      </c>
      <c r="J92" s="119">
        <v>0</v>
      </c>
      <c r="K92" s="119">
        <v>0</v>
      </c>
      <c r="L92" s="119">
        <v>0</v>
      </c>
      <c r="M92" s="132">
        <f>C92</f>
        <v>100000</v>
      </c>
      <c r="N92" s="132">
        <f>M92</f>
        <v>100000</v>
      </c>
    </row>
    <row r="93" spans="1:14" ht="12.75">
      <c r="A93" s="128">
        <v>322</v>
      </c>
      <c r="B93" s="116" t="s">
        <v>24</v>
      </c>
      <c r="C93" s="134">
        <f>C94</f>
        <v>0</v>
      </c>
      <c r="D93" s="120">
        <v>0</v>
      </c>
      <c r="E93" s="120">
        <v>0</v>
      </c>
      <c r="F93" s="120">
        <v>0</v>
      </c>
      <c r="G93" s="120">
        <v>0</v>
      </c>
      <c r="H93" s="120">
        <v>0</v>
      </c>
      <c r="I93" s="120">
        <v>0</v>
      </c>
      <c r="J93" s="120">
        <v>0</v>
      </c>
      <c r="K93" s="120">
        <v>0</v>
      </c>
      <c r="L93" s="120">
        <v>0</v>
      </c>
      <c r="M93" s="120">
        <v>0</v>
      </c>
      <c r="N93" s="120">
        <v>0</v>
      </c>
    </row>
    <row r="94" spans="1:14" ht="12.75">
      <c r="A94" s="108">
        <v>3221</v>
      </c>
      <c r="B94" s="109" t="s">
        <v>110</v>
      </c>
      <c r="C94" s="123">
        <v>0</v>
      </c>
      <c r="D94" s="119">
        <v>0</v>
      </c>
      <c r="E94" s="119">
        <v>0</v>
      </c>
      <c r="F94" s="119">
        <v>0</v>
      </c>
      <c r="G94" s="119">
        <v>0</v>
      </c>
      <c r="H94" s="119">
        <v>0</v>
      </c>
      <c r="I94" s="119">
        <v>0</v>
      </c>
      <c r="J94" s="119">
        <v>0</v>
      </c>
      <c r="K94" s="119">
        <v>0</v>
      </c>
      <c r="L94" s="119">
        <v>0</v>
      </c>
      <c r="M94" s="119">
        <v>0</v>
      </c>
      <c r="N94" s="119">
        <v>0</v>
      </c>
    </row>
    <row r="95" spans="1:14" ht="12.75">
      <c r="A95" s="112">
        <v>323</v>
      </c>
      <c r="B95" s="114" t="s">
        <v>25</v>
      </c>
      <c r="C95" s="124">
        <f>C96</f>
        <v>0</v>
      </c>
      <c r="D95" s="120">
        <v>0</v>
      </c>
      <c r="E95" s="120">
        <v>0</v>
      </c>
      <c r="F95" s="120">
        <v>0</v>
      </c>
      <c r="G95" s="120">
        <v>0</v>
      </c>
      <c r="H95" s="120">
        <v>0</v>
      </c>
      <c r="I95" s="120">
        <v>0</v>
      </c>
      <c r="J95" s="119">
        <v>0</v>
      </c>
      <c r="K95" s="120">
        <v>0</v>
      </c>
      <c r="L95" s="120">
        <v>0</v>
      </c>
      <c r="M95" s="119">
        <v>0</v>
      </c>
      <c r="N95" s="119">
        <v>0</v>
      </c>
    </row>
    <row r="96" spans="1:14" ht="12.75">
      <c r="A96" s="108">
        <v>3231</v>
      </c>
      <c r="B96" s="109" t="s">
        <v>111</v>
      </c>
      <c r="C96" s="123">
        <v>0</v>
      </c>
      <c r="D96" s="119">
        <v>0</v>
      </c>
      <c r="E96" s="119">
        <v>0</v>
      </c>
      <c r="F96" s="119">
        <v>0</v>
      </c>
      <c r="G96" s="119">
        <v>0</v>
      </c>
      <c r="H96" s="119">
        <v>0</v>
      </c>
      <c r="I96" s="119">
        <v>0</v>
      </c>
      <c r="J96" s="119">
        <v>0</v>
      </c>
      <c r="K96" s="119">
        <v>0</v>
      </c>
      <c r="L96" s="119">
        <v>0</v>
      </c>
      <c r="M96" s="119">
        <v>0</v>
      </c>
      <c r="N96" s="119">
        <v>0</v>
      </c>
    </row>
    <row r="97" spans="1:14" ht="25.5">
      <c r="A97" s="112">
        <v>329</v>
      </c>
      <c r="B97" s="114" t="s">
        <v>99</v>
      </c>
      <c r="C97" s="124">
        <f>C98+C99</f>
        <v>100000</v>
      </c>
      <c r="D97" s="120">
        <v>0</v>
      </c>
      <c r="E97" s="120">
        <v>0</v>
      </c>
      <c r="F97" s="120">
        <v>0</v>
      </c>
      <c r="G97" s="120">
        <f>G98+G99</f>
        <v>50000</v>
      </c>
      <c r="H97" s="120">
        <f>H99</f>
        <v>0</v>
      </c>
      <c r="I97" s="120">
        <f>I99</f>
        <v>50000</v>
      </c>
      <c r="J97" s="120">
        <v>0</v>
      </c>
      <c r="K97" s="120">
        <v>0</v>
      </c>
      <c r="L97" s="120">
        <v>0</v>
      </c>
      <c r="M97" s="120">
        <v>0</v>
      </c>
      <c r="N97" s="120">
        <v>0</v>
      </c>
    </row>
    <row r="98" spans="1:14" ht="12.75">
      <c r="A98" s="108">
        <v>3292</v>
      </c>
      <c r="B98" s="109" t="s">
        <v>100</v>
      </c>
      <c r="C98" s="123">
        <v>5500</v>
      </c>
      <c r="D98" s="119">
        <v>0</v>
      </c>
      <c r="E98" s="119">
        <v>0</v>
      </c>
      <c r="F98" s="119">
        <v>0</v>
      </c>
      <c r="G98" s="119">
        <v>5500</v>
      </c>
      <c r="H98" s="119">
        <v>0</v>
      </c>
      <c r="I98" s="119">
        <v>0</v>
      </c>
      <c r="J98" s="119">
        <v>0</v>
      </c>
      <c r="K98" s="119">
        <v>0</v>
      </c>
      <c r="L98" s="119">
        <v>0</v>
      </c>
      <c r="M98" s="119">
        <v>0</v>
      </c>
      <c r="N98" s="119">
        <v>0</v>
      </c>
    </row>
    <row r="99" spans="1:14" ht="12.75">
      <c r="A99" s="108">
        <v>3299</v>
      </c>
      <c r="B99" s="109" t="s">
        <v>99</v>
      </c>
      <c r="C99" s="123">
        <v>94500</v>
      </c>
      <c r="D99" s="119">
        <v>0</v>
      </c>
      <c r="E99" s="119">
        <v>0</v>
      </c>
      <c r="F99" s="119">
        <v>0</v>
      </c>
      <c r="G99" s="119">
        <v>44500</v>
      </c>
      <c r="H99" s="119">
        <v>0</v>
      </c>
      <c r="I99" s="119">
        <v>50000</v>
      </c>
      <c r="J99" s="119">
        <v>0</v>
      </c>
      <c r="K99" s="119">
        <v>0</v>
      </c>
      <c r="L99" s="119">
        <v>0</v>
      </c>
      <c r="M99" s="119">
        <v>0</v>
      </c>
      <c r="N99" s="119">
        <v>0</v>
      </c>
    </row>
    <row r="100" spans="1:14" ht="24">
      <c r="A100" s="115" t="s">
        <v>75</v>
      </c>
      <c r="B100" s="115" t="s">
        <v>74</v>
      </c>
      <c r="C100" s="125">
        <f>C101</f>
        <v>4275508</v>
      </c>
      <c r="D100" s="185">
        <v>0</v>
      </c>
      <c r="E100" s="125">
        <f>E101</f>
        <v>4275508</v>
      </c>
      <c r="F100" s="185">
        <v>0</v>
      </c>
      <c r="G100" s="185">
        <v>0</v>
      </c>
      <c r="H100" s="185">
        <v>0</v>
      </c>
      <c r="I100" s="185">
        <v>0</v>
      </c>
      <c r="J100" s="185">
        <v>0</v>
      </c>
      <c r="K100" s="185">
        <v>0</v>
      </c>
      <c r="L100" s="185">
        <v>0</v>
      </c>
      <c r="M100" s="125">
        <f>M101</f>
        <v>4275508</v>
      </c>
      <c r="N100" s="125">
        <f>M100</f>
        <v>4275508</v>
      </c>
    </row>
    <row r="101" spans="1:14" ht="12.75">
      <c r="A101" s="128">
        <v>3</v>
      </c>
      <c r="B101" s="116" t="s">
        <v>46</v>
      </c>
      <c r="C101" s="132">
        <f>C102+C111</f>
        <v>4275508</v>
      </c>
      <c r="D101" s="149">
        <v>0</v>
      </c>
      <c r="E101" s="132">
        <f>E102+E111</f>
        <v>4275508</v>
      </c>
      <c r="F101" s="149">
        <v>0</v>
      </c>
      <c r="G101" s="149">
        <v>0</v>
      </c>
      <c r="H101" s="149">
        <v>0</v>
      </c>
      <c r="I101" s="149">
        <v>0</v>
      </c>
      <c r="J101" s="149">
        <v>0</v>
      </c>
      <c r="K101" s="149">
        <v>0</v>
      </c>
      <c r="L101" s="149">
        <v>0</v>
      </c>
      <c r="M101" s="132">
        <f>M102+M111</f>
        <v>4275508</v>
      </c>
      <c r="N101" s="132">
        <f>M101</f>
        <v>4275508</v>
      </c>
    </row>
    <row r="102" spans="1:14" ht="12.75">
      <c r="A102" s="128">
        <v>31</v>
      </c>
      <c r="B102" s="116" t="s">
        <v>121</v>
      </c>
      <c r="C102" s="132">
        <f>C103+C107+C109</f>
        <v>4002008</v>
      </c>
      <c r="D102" s="149">
        <v>0</v>
      </c>
      <c r="E102" s="132">
        <f>E103+E107+E109</f>
        <v>4002008</v>
      </c>
      <c r="F102" s="149">
        <v>0</v>
      </c>
      <c r="G102" s="149">
        <v>0</v>
      </c>
      <c r="H102" s="149">
        <v>0</v>
      </c>
      <c r="I102" s="149">
        <v>0</v>
      </c>
      <c r="J102" s="149">
        <v>0</v>
      </c>
      <c r="K102" s="149">
        <v>0</v>
      </c>
      <c r="L102" s="149">
        <v>0</v>
      </c>
      <c r="M102" s="132">
        <f>C102</f>
        <v>4002008</v>
      </c>
      <c r="N102" s="132">
        <f>N101</f>
        <v>4275508</v>
      </c>
    </row>
    <row r="103" spans="1:14" ht="12.75">
      <c r="A103" s="128">
        <v>311</v>
      </c>
      <c r="B103" s="116" t="s">
        <v>122</v>
      </c>
      <c r="C103" s="132">
        <f>C104</f>
        <v>3315200</v>
      </c>
      <c r="D103" s="149">
        <v>0</v>
      </c>
      <c r="E103" s="132">
        <f>E104</f>
        <v>3315200</v>
      </c>
      <c r="F103" s="149">
        <v>0</v>
      </c>
      <c r="G103" s="149">
        <v>0</v>
      </c>
      <c r="H103" s="149">
        <v>0</v>
      </c>
      <c r="I103" s="149">
        <v>0</v>
      </c>
      <c r="J103" s="149">
        <v>0</v>
      </c>
      <c r="K103" s="149">
        <v>0</v>
      </c>
      <c r="L103" s="149">
        <v>0</v>
      </c>
      <c r="M103" s="150">
        <v>0</v>
      </c>
      <c r="N103" s="150">
        <v>0</v>
      </c>
    </row>
    <row r="104" spans="1:14" ht="12.75">
      <c r="A104" s="129">
        <v>3111</v>
      </c>
      <c r="B104" s="122" t="s">
        <v>123</v>
      </c>
      <c r="C104" s="135">
        <v>3315200</v>
      </c>
      <c r="D104" s="150">
        <v>0</v>
      </c>
      <c r="E104" s="135">
        <v>3315200</v>
      </c>
      <c r="F104" s="150">
        <v>0</v>
      </c>
      <c r="G104" s="150">
        <v>0</v>
      </c>
      <c r="H104" s="150">
        <v>0</v>
      </c>
      <c r="I104" s="150">
        <v>0</v>
      </c>
      <c r="J104" s="150">
        <v>0</v>
      </c>
      <c r="K104" s="150">
        <v>0</v>
      </c>
      <c r="L104" s="150">
        <v>0</v>
      </c>
      <c r="M104" s="150">
        <v>0</v>
      </c>
      <c r="N104" s="150">
        <v>0</v>
      </c>
    </row>
    <row r="105" spans="1:14" ht="12.75">
      <c r="A105" s="129">
        <v>3113</v>
      </c>
      <c r="B105" s="122" t="s">
        <v>124</v>
      </c>
      <c r="C105" s="132">
        <v>0</v>
      </c>
      <c r="D105" s="149">
        <v>0</v>
      </c>
      <c r="E105" s="135">
        <v>0</v>
      </c>
      <c r="F105" s="149">
        <v>0</v>
      </c>
      <c r="G105" s="149">
        <v>0</v>
      </c>
      <c r="H105" s="149">
        <v>0</v>
      </c>
      <c r="I105" s="149">
        <v>0</v>
      </c>
      <c r="J105" s="149">
        <v>0</v>
      </c>
      <c r="K105" s="149">
        <v>0</v>
      </c>
      <c r="L105" s="149">
        <v>0</v>
      </c>
      <c r="M105" s="150">
        <v>0</v>
      </c>
      <c r="N105" s="150">
        <v>0</v>
      </c>
    </row>
    <row r="106" spans="1:14" ht="12.75">
      <c r="A106" s="129">
        <v>3114</v>
      </c>
      <c r="B106" s="122" t="s">
        <v>125</v>
      </c>
      <c r="C106" s="132">
        <v>0</v>
      </c>
      <c r="D106" s="149">
        <v>0</v>
      </c>
      <c r="E106" s="135">
        <v>0</v>
      </c>
      <c r="F106" s="149">
        <v>0</v>
      </c>
      <c r="G106" s="149">
        <v>0</v>
      </c>
      <c r="H106" s="149">
        <v>0</v>
      </c>
      <c r="I106" s="149">
        <v>0</v>
      </c>
      <c r="J106" s="149">
        <v>0</v>
      </c>
      <c r="K106" s="149">
        <v>0</v>
      </c>
      <c r="L106" s="149">
        <v>0</v>
      </c>
      <c r="M106" s="150">
        <v>0</v>
      </c>
      <c r="N106" s="150">
        <v>0</v>
      </c>
    </row>
    <row r="107" spans="1:14" ht="12.75">
      <c r="A107" s="128">
        <v>312</v>
      </c>
      <c r="B107" s="116" t="s">
        <v>126</v>
      </c>
      <c r="C107" s="132">
        <f>C108</f>
        <v>120000</v>
      </c>
      <c r="D107" s="149">
        <v>0</v>
      </c>
      <c r="E107" s="132">
        <f>E108</f>
        <v>120000</v>
      </c>
      <c r="F107" s="149">
        <v>0</v>
      </c>
      <c r="G107" s="149">
        <v>0</v>
      </c>
      <c r="H107" s="149">
        <v>0</v>
      </c>
      <c r="I107" s="149">
        <v>0</v>
      </c>
      <c r="J107" s="149">
        <v>0</v>
      </c>
      <c r="K107" s="149">
        <v>0</v>
      </c>
      <c r="L107" s="149">
        <v>0</v>
      </c>
      <c r="M107" s="150">
        <v>0</v>
      </c>
      <c r="N107" s="150">
        <v>0</v>
      </c>
    </row>
    <row r="108" spans="1:14" ht="12.75">
      <c r="A108" s="129">
        <v>3121</v>
      </c>
      <c r="B108" s="122" t="s">
        <v>126</v>
      </c>
      <c r="C108" s="135">
        <v>120000</v>
      </c>
      <c r="D108" s="150">
        <v>0</v>
      </c>
      <c r="E108" s="135">
        <v>120000</v>
      </c>
      <c r="F108" s="150">
        <v>0</v>
      </c>
      <c r="G108" s="150">
        <v>0</v>
      </c>
      <c r="H108" s="150">
        <v>0</v>
      </c>
      <c r="I108" s="150">
        <v>0</v>
      </c>
      <c r="J108" s="150">
        <v>0</v>
      </c>
      <c r="K108" s="150">
        <v>0</v>
      </c>
      <c r="L108" s="150">
        <v>0</v>
      </c>
      <c r="M108" s="150">
        <v>0</v>
      </c>
      <c r="N108" s="150">
        <v>0</v>
      </c>
    </row>
    <row r="109" spans="1:14" ht="12.75">
      <c r="A109" s="128">
        <v>313</v>
      </c>
      <c r="B109" s="116" t="s">
        <v>127</v>
      </c>
      <c r="C109" s="132">
        <f>C110</f>
        <v>566808</v>
      </c>
      <c r="D109" s="149">
        <v>0</v>
      </c>
      <c r="E109" s="132">
        <f>E110</f>
        <v>566808</v>
      </c>
      <c r="F109" s="149">
        <v>0</v>
      </c>
      <c r="G109" s="149">
        <v>0</v>
      </c>
      <c r="H109" s="149">
        <v>0</v>
      </c>
      <c r="I109" s="149">
        <v>0</v>
      </c>
      <c r="J109" s="149">
        <v>0</v>
      </c>
      <c r="K109" s="149">
        <v>0</v>
      </c>
      <c r="L109" s="149">
        <v>0</v>
      </c>
      <c r="M109" s="150">
        <v>0</v>
      </c>
      <c r="N109" s="150">
        <v>0</v>
      </c>
    </row>
    <row r="110" spans="1:14" ht="12.75">
      <c r="A110" s="129">
        <v>3132</v>
      </c>
      <c r="B110" s="122" t="s">
        <v>128</v>
      </c>
      <c r="C110" s="135">
        <v>566808</v>
      </c>
      <c r="D110" s="150">
        <v>0</v>
      </c>
      <c r="E110" s="135">
        <v>566808</v>
      </c>
      <c r="F110" s="150">
        <v>0</v>
      </c>
      <c r="G110" s="150">
        <v>0</v>
      </c>
      <c r="H110" s="150">
        <v>0</v>
      </c>
      <c r="I110" s="150">
        <v>0</v>
      </c>
      <c r="J110" s="150">
        <v>0</v>
      </c>
      <c r="K110" s="150">
        <v>0</v>
      </c>
      <c r="L110" s="150">
        <v>0</v>
      </c>
      <c r="M110" s="150">
        <v>0</v>
      </c>
      <c r="N110" s="150">
        <v>0</v>
      </c>
    </row>
    <row r="111" spans="1:14" ht="12.75">
      <c r="A111" s="128">
        <v>32</v>
      </c>
      <c r="B111" s="116" t="s">
        <v>22</v>
      </c>
      <c r="C111" s="132">
        <f>C112+C114</f>
        <v>273500</v>
      </c>
      <c r="D111" s="149">
        <v>0</v>
      </c>
      <c r="E111" s="132">
        <f>E112+E114</f>
        <v>273500</v>
      </c>
      <c r="F111" s="149">
        <v>0</v>
      </c>
      <c r="G111" s="149">
        <v>0</v>
      </c>
      <c r="H111" s="149">
        <v>0</v>
      </c>
      <c r="I111" s="149">
        <v>0</v>
      </c>
      <c r="J111" s="149">
        <v>0</v>
      </c>
      <c r="K111" s="149">
        <v>0</v>
      </c>
      <c r="L111" s="149">
        <v>0</v>
      </c>
      <c r="M111" s="132">
        <f>C111</f>
        <v>273500</v>
      </c>
      <c r="N111" s="132">
        <f>M111</f>
        <v>273500</v>
      </c>
    </row>
    <row r="112" spans="1:14" ht="12.75">
      <c r="A112" s="128">
        <v>321</v>
      </c>
      <c r="B112" s="116" t="s">
        <v>23</v>
      </c>
      <c r="C112" s="132">
        <f>C113</f>
        <v>260000</v>
      </c>
      <c r="D112" s="149">
        <v>0</v>
      </c>
      <c r="E112" s="132">
        <f>E113</f>
        <v>260000</v>
      </c>
      <c r="F112" s="149">
        <v>0</v>
      </c>
      <c r="G112" s="149">
        <v>0</v>
      </c>
      <c r="H112" s="149">
        <v>0</v>
      </c>
      <c r="I112" s="149">
        <v>0</v>
      </c>
      <c r="J112" s="149">
        <v>0</v>
      </c>
      <c r="K112" s="149">
        <v>0</v>
      </c>
      <c r="L112" s="149">
        <v>0</v>
      </c>
      <c r="M112" s="150">
        <v>0</v>
      </c>
      <c r="N112" s="150">
        <v>0</v>
      </c>
    </row>
    <row r="113" spans="1:14" ht="12.75">
      <c r="A113" s="129">
        <v>3212</v>
      </c>
      <c r="B113" s="122" t="s">
        <v>129</v>
      </c>
      <c r="C113" s="135">
        <v>260000</v>
      </c>
      <c r="D113" s="150">
        <v>0</v>
      </c>
      <c r="E113" s="135">
        <v>260000</v>
      </c>
      <c r="F113" s="150">
        <v>0</v>
      </c>
      <c r="G113" s="150">
        <v>0</v>
      </c>
      <c r="H113" s="150">
        <v>0</v>
      </c>
      <c r="I113" s="150">
        <v>0</v>
      </c>
      <c r="J113" s="150">
        <v>0</v>
      </c>
      <c r="K113" s="150">
        <v>0</v>
      </c>
      <c r="L113" s="150">
        <v>0</v>
      </c>
      <c r="M113" s="150">
        <v>0</v>
      </c>
      <c r="N113" s="150">
        <v>0</v>
      </c>
    </row>
    <row r="114" spans="1:14" ht="12.75">
      <c r="A114" s="128">
        <v>329</v>
      </c>
      <c r="B114" s="116" t="s">
        <v>99</v>
      </c>
      <c r="C114" s="132">
        <f>C115</f>
        <v>13500</v>
      </c>
      <c r="D114" s="149">
        <v>0</v>
      </c>
      <c r="E114" s="132">
        <f>E115</f>
        <v>13500</v>
      </c>
      <c r="F114" s="149">
        <v>0</v>
      </c>
      <c r="G114" s="149">
        <v>0</v>
      </c>
      <c r="H114" s="149">
        <v>0</v>
      </c>
      <c r="I114" s="149">
        <v>0</v>
      </c>
      <c r="J114" s="149">
        <v>0</v>
      </c>
      <c r="K114" s="149">
        <v>0</v>
      </c>
      <c r="L114" s="149">
        <v>0</v>
      </c>
      <c r="M114" s="150">
        <v>0</v>
      </c>
      <c r="N114" s="150">
        <v>0</v>
      </c>
    </row>
    <row r="115" spans="1:14" ht="12.75">
      <c r="A115" s="108">
        <v>3295</v>
      </c>
      <c r="B115" s="109" t="s">
        <v>103</v>
      </c>
      <c r="C115" s="119">
        <v>13500</v>
      </c>
      <c r="D115" s="150">
        <v>0</v>
      </c>
      <c r="E115" s="123">
        <v>13500</v>
      </c>
      <c r="F115" s="150">
        <v>0</v>
      </c>
      <c r="G115" s="150">
        <v>0</v>
      </c>
      <c r="H115" s="150">
        <v>0</v>
      </c>
      <c r="I115" s="150">
        <v>0</v>
      </c>
      <c r="J115" s="150">
        <v>0</v>
      </c>
      <c r="K115" s="150">
        <v>0</v>
      </c>
      <c r="L115" s="150">
        <v>0</v>
      </c>
      <c r="M115" s="150">
        <v>0</v>
      </c>
      <c r="N115" s="150">
        <v>0</v>
      </c>
    </row>
    <row r="116" spans="1:14" ht="36">
      <c r="A116" s="165" t="s">
        <v>164</v>
      </c>
      <c r="B116" s="166" t="s">
        <v>165</v>
      </c>
      <c r="C116" s="185">
        <f>C117</f>
        <v>2000</v>
      </c>
      <c r="D116" s="185">
        <v>0</v>
      </c>
      <c r="E116" s="186">
        <f>E117</f>
        <v>2000</v>
      </c>
      <c r="F116" s="185">
        <v>0</v>
      </c>
      <c r="G116" s="185">
        <v>0</v>
      </c>
      <c r="H116" s="185">
        <v>0</v>
      </c>
      <c r="I116" s="185">
        <v>0</v>
      </c>
      <c r="J116" s="185">
        <v>0</v>
      </c>
      <c r="K116" s="185">
        <v>0</v>
      </c>
      <c r="L116" s="185">
        <v>0</v>
      </c>
      <c r="M116" s="185">
        <f>M117</f>
        <v>2000</v>
      </c>
      <c r="N116" s="185">
        <f>M116</f>
        <v>2000</v>
      </c>
    </row>
    <row r="117" spans="1:14" ht="12.75">
      <c r="A117" s="54">
        <v>3</v>
      </c>
      <c r="B117" s="161" t="s">
        <v>46</v>
      </c>
      <c r="C117" s="120">
        <f>C118</f>
        <v>2000</v>
      </c>
      <c r="D117" s="149">
        <v>0</v>
      </c>
      <c r="E117" s="124">
        <f>E118</f>
        <v>2000</v>
      </c>
      <c r="F117" s="149">
        <v>0</v>
      </c>
      <c r="G117" s="149">
        <v>0</v>
      </c>
      <c r="H117" s="149">
        <v>0</v>
      </c>
      <c r="I117" s="149">
        <v>0</v>
      </c>
      <c r="J117" s="149">
        <v>0</v>
      </c>
      <c r="K117" s="149">
        <v>0</v>
      </c>
      <c r="L117" s="149">
        <v>0</v>
      </c>
      <c r="M117" s="149">
        <f>M118</f>
        <v>2000</v>
      </c>
      <c r="N117" s="149">
        <f>M117</f>
        <v>2000</v>
      </c>
    </row>
    <row r="118" spans="1:14" ht="12.75">
      <c r="A118" s="54">
        <v>32</v>
      </c>
      <c r="B118" s="161" t="s">
        <v>22</v>
      </c>
      <c r="C118" s="120">
        <f>C120</f>
        <v>2000</v>
      </c>
      <c r="D118" s="149">
        <v>0</v>
      </c>
      <c r="E118" s="124">
        <f>E119</f>
        <v>2000</v>
      </c>
      <c r="F118" s="149">
        <v>0</v>
      </c>
      <c r="G118" s="149">
        <v>0</v>
      </c>
      <c r="H118" s="149">
        <v>0</v>
      </c>
      <c r="I118" s="149">
        <v>0</v>
      </c>
      <c r="J118" s="149">
        <v>0</v>
      </c>
      <c r="K118" s="149">
        <v>0</v>
      </c>
      <c r="L118" s="149">
        <v>0</v>
      </c>
      <c r="M118" s="124">
        <f>C118</f>
        <v>2000</v>
      </c>
      <c r="N118" s="124">
        <f>M118</f>
        <v>2000</v>
      </c>
    </row>
    <row r="119" spans="1:14" ht="12.75">
      <c r="A119" s="54">
        <v>323</v>
      </c>
      <c r="B119" s="161" t="s">
        <v>25</v>
      </c>
      <c r="C119" s="120">
        <f>C120</f>
        <v>2000</v>
      </c>
      <c r="D119" s="149">
        <v>0</v>
      </c>
      <c r="E119" s="124">
        <f>E120</f>
        <v>2000</v>
      </c>
      <c r="F119" s="149">
        <v>0</v>
      </c>
      <c r="G119" s="149">
        <v>0</v>
      </c>
      <c r="H119" s="149">
        <v>0</v>
      </c>
      <c r="I119" s="149">
        <v>0</v>
      </c>
      <c r="J119" s="149">
        <v>0</v>
      </c>
      <c r="K119" s="149">
        <v>0</v>
      </c>
      <c r="L119" s="149">
        <v>0</v>
      </c>
      <c r="M119" s="149">
        <v>0</v>
      </c>
      <c r="N119" s="149">
        <v>0</v>
      </c>
    </row>
    <row r="120" spans="1:14" ht="12.75">
      <c r="A120" s="162">
        <v>3231</v>
      </c>
      <c r="B120" s="163" t="s">
        <v>111</v>
      </c>
      <c r="C120" s="119">
        <v>2000</v>
      </c>
      <c r="D120" s="150">
        <v>0</v>
      </c>
      <c r="E120" s="123">
        <v>2000</v>
      </c>
      <c r="F120" s="150">
        <v>0</v>
      </c>
      <c r="G120" s="150">
        <v>0</v>
      </c>
      <c r="H120" s="150">
        <v>0</v>
      </c>
      <c r="I120" s="150">
        <v>0</v>
      </c>
      <c r="J120" s="150">
        <v>0</v>
      </c>
      <c r="K120" s="150">
        <v>0</v>
      </c>
      <c r="L120" s="150">
        <v>0</v>
      </c>
      <c r="M120" s="150">
        <v>0</v>
      </c>
      <c r="N120" s="150">
        <v>0</v>
      </c>
    </row>
    <row r="121" spans="1:14" ht="36">
      <c r="A121" s="168" t="s">
        <v>166</v>
      </c>
      <c r="B121" s="169" t="s">
        <v>167</v>
      </c>
      <c r="C121" s="167">
        <f>C122</f>
        <v>100000</v>
      </c>
      <c r="D121" s="185">
        <v>0</v>
      </c>
      <c r="E121" s="185">
        <f>E122</f>
        <v>100000</v>
      </c>
      <c r="F121" s="185">
        <v>0</v>
      </c>
      <c r="G121" s="185">
        <v>0</v>
      </c>
      <c r="H121" s="185">
        <v>0</v>
      </c>
      <c r="I121" s="185">
        <v>0</v>
      </c>
      <c r="J121" s="185">
        <v>0</v>
      </c>
      <c r="K121" s="185">
        <v>0</v>
      </c>
      <c r="L121" s="185">
        <v>0</v>
      </c>
      <c r="M121" s="185">
        <f>M122</f>
        <v>100000</v>
      </c>
      <c r="N121" s="185">
        <f>M121</f>
        <v>100000</v>
      </c>
    </row>
    <row r="122" spans="1:14" ht="12.75">
      <c r="A122" s="54">
        <v>3</v>
      </c>
      <c r="B122" s="161" t="s">
        <v>46</v>
      </c>
      <c r="C122" s="120">
        <f>C123</f>
        <v>100000</v>
      </c>
      <c r="D122" s="149">
        <v>0</v>
      </c>
      <c r="E122" s="124">
        <f>E123</f>
        <v>100000</v>
      </c>
      <c r="F122" s="149">
        <v>0</v>
      </c>
      <c r="G122" s="149">
        <v>0</v>
      </c>
      <c r="H122" s="149">
        <v>0</v>
      </c>
      <c r="I122" s="149">
        <v>0</v>
      </c>
      <c r="J122" s="149">
        <v>0</v>
      </c>
      <c r="K122" s="149">
        <v>0</v>
      </c>
      <c r="L122" s="149">
        <v>0</v>
      </c>
      <c r="M122" s="120">
        <f>M123</f>
        <v>100000</v>
      </c>
      <c r="N122" s="120">
        <f>M122</f>
        <v>100000</v>
      </c>
    </row>
    <row r="123" spans="1:14" ht="25.5">
      <c r="A123" s="54">
        <v>37</v>
      </c>
      <c r="B123" s="161" t="s">
        <v>168</v>
      </c>
      <c r="C123" s="120">
        <f>100000</f>
        <v>100000</v>
      </c>
      <c r="D123" s="149">
        <v>0</v>
      </c>
      <c r="E123" s="124">
        <f>E124</f>
        <v>100000</v>
      </c>
      <c r="F123" s="149">
        <v>0</v>
      </c>
      <c r="G123" s="149">
        <v>0</v>
      </c>
      <c r="H123" s="149">
        <v>0</v>
      </c>
      <c r="I123" s="149">
        <v>0</v>
      </c>
      <c r="J123" s="149">
        <v>0</v>
      </c>
      <c r="K123" s="149">
        <v>0</v>
      </c>
      <c r="L123" s="149">
        <v>0</v>
      </c>
      <c r="M123" s="120">
        <f>C123</f>
        <v>100000</v>
      </c>
      <c r="N123" s="120">
        <f>M123</f>
        <v>100000</v>
      </c>
    </row>
    <row r="124" spans="1:14" ht="25.5">
      <c r="A124" s="54">
        <v>372</v>
      </c>
      <c r="B124" s="161" t="s">
        <v>169</v>
      </c>
      <c r="C124" s="120">
        <f>100000</f>
        <v>100000</v>
      </c>
      <c r="D124" s="149">
        <v>0</v>
      </c>
      <c r="E124" s="124">
        <f>E125</f>
        <v>100000</v>
      </c>
      <c r="F124" s="149">
        <v>0</v>
      </c>
      <c r="G124" s="149">
        <v>0</v>
      </c>
      <c r="H124" s="149">
        <v>0</v>
      </c>
      <c r="I124" s="149">
        <v>0</v>
      </c>
      <c r="J124" s="149">
        <v>0</v>
      </c>
      <c r="K124" s="149">
        <v>0</v>
      </c>
      <c r="L124" s="149">
        <v>0</v>
      </c>
      <c r="M124" s="149">
        <v>0</v>
      </c>
      <c r="N124" s="149">
        <v>0</v>
      </c>
    </row>
    <row r="125" spans="1:14" ht="12.75">
      <c r="A125" s="162">
        <v>3722</v>
      </c>
      <c r="B125" s="163" t="s">
        <v>170</v>
      </c>
      <c r="C125" s="119">
        <v>100000</v>
      </c>
      <c r="D125" s="119">
        <v>0</v>
      </c>
      <c r="E125" s="123">
        <v>100000</v>
      </c>
      <c r="F125" s="150">
        <v>0</v>
      </c>
      <c r="G125" s="150">
        <v>0</v>
      </c>
      <c r="H125" s="150">
        <v>0</v>
      </c>
      <c r="I125" s="150">
        <v>0</v>
      </c>
      <c r="J125" s="150">
        <v>0</v>
      </c>
      <c r="K125" s="150">
        <v>0</v>
      </c>
      <c r="L125" s="150">
        <v>0</v>
      </c>
      <c r="M125" s="150">
        <v>0</v>
      </c>
      <c r="N125" s="150">
        <v>0</v>
      </c>
    </row>
    <row r="126" spans="1:14" ht="22.5" customHeight="1">
      <c r="A126" s="115" t="s">
        <v>76</v>
      </c>
      <c r="B126" s="189" t="s">
        <v>58</v>
      </c>
      <c r="C126" s="190">
        <f>C127</f>
        <v>0</v>
      </c>
      <c r="D126" s="185">
        <v>0</v>
      </c>
      <c r="E126" s="185">
        <v>0</v>
      </c>
      <c r="F126" s="185">
        <v>0</v>
      </c>
      <c r="G126" s="185">
        <v>0</v>
      </c>
      <c r="H126" s="185">
        <v>0</v>
      </c>
      <c r="I126" s="185">
        <v>0</v>
      </c>
      <c r="J126" s="185">
        <v>0</v>
      </c>
      <c r="K126" s="185">
        <v>0</v>
      </c>
      <c r="L126" s="185">
        <v>0</v>
      </c>
      <c r="M126" s="185">
        <v>0</v>
      </c>
      <c r="N126" s="185">
        <v>0</v>
      </c>
    </row>
    <row r="127" spans="1:14" ht="12.75">
      <c r="A127" s="137">
        <v>3</v>
      </c>
      <c r="B127" s="140" t="s">
        <v>150</v>
      </c>
      <c r="C127" s="187">
        <f>C128</f>
        <v>0</v>
      </c>
      <c r="D127" s="119">
        <v>0</v>
      </c>
      <c r="E127" s="119">
        <v>0</v>
      </c>
      <c r="F127" s="119">
        <v>0</v>
      </c>
      <c r="G127" s="119">
        <v>0</v>
      </c>
      <c r="H127" s="119">
        <v>0</v>
      </c>
      <c r="I127" s="119">
        <v>0</v>
      </c>
      <c r="J127" s="119">
        <v>0</v>
      </c>
      <c r="K127" s="119">
        <v>0</v>
      </c>
      <c r="L127" s="119">
        <v>0</v>
      </c>
      <c r="M127" s="119">
        <v>0</v>
      </c>
      <c r="N127" s="119">
        <v>0</v>
      </c>
    </row>
    <row r="128" spans="1:14" ht="12.75">
      <c r="A128" s="137">
        <v>32</v>
      </c>
      <c r="B128" s="140" t="s">
        <v>22</v>
      </c>
      <c r="C128" s="187">
        <f>C129</f>
        <v>0</v>
      </c>
      <c r="D128" s="119">
        <v>0</v>
      </c>
      <c r="E128" s="119">
        <v>0</v>
      </c>
      <c r="F128" s="119">
        <v>0</v>
      </c>
      <c r="G128" s="119">
        <v>0</v>
      </c>
      <c r="H128" s="119">
        <v>0</v>
      </c>
      <c r="I128" s="119">
        <v>0</v>
      </c>
      <c r="J128" s="119">
        <v>0</v>
      </c>
      <c r="K128" s="119">
        <v>0</v>
      </c>
      <c r="L128" s="119">
        <v>0</v>
      </c>
      <c r="M128" s="119">
        <v>0</v>
      </c>
      <c r="N128" s="119">
        <v>0</v>
      </c>
    </row>
    <row r="129" spans="1:14" ht="12.75">
      <c r="A129" s="137">
        <v>329</v>
      </c>
      <c r="B129" s="140" t="s">
        <v>99</v>
      </c>
      <c r="C129" s="187">
        <f>C130</f>
        <v>0</v>
      </c>
      <c r="D129" s="119">
        <v>0</v>
      </c>
      <c r="E129" s="119">
        <v>0</v>
      </c>
      <c r="F129" s="119">
        <v>0</v>
      </c>
      <c r="G129" s="119">
        <v>0</v>
      </c>
      <c r="H129" s="119">
        <v>0</v>
      </c>
      <c r="I129" s="119">
        <v>0</v>
      </c>
      <c r="J129" s="119">
        <v>0</v>
      </c>
      <c r="K129" s="119">
        <v>0</v>
      </c>
      <c r="L129" s="119">
        <v>0</v>
      </c>
      <c r="M129" s="119">
        <v>0</v>
      </c>
      <c r="N129" s="119">
        <v>0</v>
      </c>
    </row>
    <row r="130" spans="1:14" ht="12.75">
      <c r="A130" s="191">
        <v>3291</v>
      </c>
      <c r="B130" s="183" t="s">
        <v>151</v>
      </c>
      <c r="C130" s="187">
        <f>C131</f>
        <v>0</v>
      </c>
      <c r="D130" s="119">
        <v>0</v>
      </c>
      <c r="E130" s="119">
        <v>0</v>
      </c>
      <c r="F130" s="119">
        <v>0</v>
      </c>
      <c r="G130" s="119">
        <v>0</v>
      </c>
      <c r="H130" s="119">
        <v>0</v>
      </c>
      <c r="I130" s="119">
        <v>0</v>
      </c>
      <c r="J130" s="119">
        <v>0</v>
      </c>
      <c r="K130" s="119">
        <v>0</v>
      </c>
      <c r="L130" s="119">
        <v>0</v>
      </c>
      <c r="M130" s="119">
        <v>0</v>
      </c>
      <c r="N130" s="119">
        <v>0</v>
      </c>
    </row>
    <row r="131" spans="1:14" ht="12.75">
      <c r="A131" s="108">
        <v>3299</v>
      </c>
      <c r="B131" s="109" t="s">
        <v>99</v>
      </c>
      <c r="C131" s="123">
        <v>0</v>
      </c>
      <c r="D131" s="119">
        <v>0</v>
      </c>
      <c r="E131" s="119">
        <v>0</v>
      </c>
      <c r="F131" s="119">
        <v>0</v>
      </c>
      <c r="G131" s="119">
        <v>0</v>
      </c>
      <c r="H131" s="119">
        <v>0</v>
      </c>
      <c r="I131" s="119">
        <v>0</v>
      </c>
      <c r="J131" s="119">
        <v>0</v>
      </c>
      <c r="K131" s="119">
        <v>0</v>
      </c>
      <c r="L131" s="119">
        <v>0</v>
      </c>
      <c r="M131" s="119">
        <v>0</v>
      </c>
      <c r="N131" s="119">
        <v>0</v>
      </c>
    </row>
    <row r="132" spans="1:14" ht="21.75" customHeight="1">
      <c r="A132" s="115" t="s">
        <v>57</v>
      </c>
      <c r="B132" s="115" t="s">
        <v>77</v>
      </c>
      <c r="C132" s="125">
        <f aca="true" t="shared" si="15" ref="C132:N132">C133</f>
        <v>210000</v>
      </c>
      <c r="D132" s="125">
        <f t="shared" si="15"/>
        <v>0</v>
      </c>
      <c r="E132" s="125">
        <f t="shared" si="15"/>
        <v>0</v>
      </c>
      <c r="F132" s="125">
        <f t="shared" si="15"/>
        <v>0</v>
      </c>
      <c r="G132" s="125">
        <f t="shared" si="15"/>
        <v>110000</v>
      </c>
      <c r="H132" s="125">
        <f t="shared" si="15"/>
        <v>0</v>
      </c>
      <c r="I132" s="125">
        <f t="shared" si="15"/>
        <v>100000</v>
      </c>
      <c r="J132" s="125">
        <f t="shared" si="15"/>
        <v>0</v>
      </c>
      <c r="K132" s="125">
        <f t="shared" si="15"/>
        <v>0</v>
      </c>
      <c r="L132" s="125">
        <f t="shared" si="15"/>
        <v>0</v>
      </c>
      <c r="M132" s="125">
        <f t="shared" si="15"/>
        <v>210000</v>
      </c>
      <c r="N132" s="125">
        <f t="shared" si="15"/>
        <v>210000</v>
      </c>
    </row>
    <row r="133" spans="1:14" ht="12.75">
      <c r="A133" s="140">
        <v>3</v>
      </c>
      <c r="B133" s="140" t="s">
        <v>46</v>
      </c>
      <c r="C133" s="141">
        <f>C134</f>
        <v>210000</v>
      </c>
      <c r="D133" s="120">
        <v>0</v>
      </c>
      <c r="E133" s="120">
        <v>0</v>
      </c>
      <c r="F133" s="120">
        <v>0</v>
      </c>
      <c r="G133" s="141">
        <f>G134</f>
        <v>110000</v>
      </c>
      <c r="H133" s="120">
        <v>0</v>
      </c>
      <c r="I133" s="141">
        <f>I134</f>
        <v>100000</v>
      </c>
      <c r="J133" s="119">
        <v>0</v>
      </c>
      <c r="K133" s="120">
        <v>0</v>
      </c>
      <c r="L133" s="120">
        <v>0</v>
      </c>
      <c r="M133" s="141">
        <f>M134</f>
        <v>210000</v>
      </c>
      <c r="N133" s="141">
        <f>N134</f>
        <v>210000</v>
      </c>
    </row>
    <row r="134" spans="1:14" ht="12.75">
      <c r="A134" s="140">
        <v>32</v>
      </c>
      <c r="B134" s="140" t="s">
        <v>22</v>
      </c>
      <c r="C134" s="141">
        <f>C135</f>
        <v>210000</v>
      </c>
      <c r="D134" s="120">
        <v>0</v>
      </c>
      <c r="E134" s="120">
        <v>0</v>
      </c>
      <c r="F134" s="120">
        <v>0</v>
      </c>
      <c r="G134" s="141">
        <f>G135</f>
        <v>110000</v>
      </c>
      <c r="H134" s="120">
        <v>0</v>
      </c>
      <c r="I134" s="141">
        <f>I135</f>
        <v>100000</v>
      </c>
      <c r="J134" s="119">
        <v>0</v>
      </c>
      <c r="K134" s="120">
        <v>0</v>
      </c>
      <c r="L134" s="120">
        <v>0</v>
      </c>
      <c r="M134" s="141">
        <f>C134</f>
        <v>210000</v>
      </c>
      <c r="N134" s="141">
        <f>M134</f>
        <v>210000</v>
      </c>
    </row>
    <row r="135" spans="1:14" ht="12.75">
      <c r="A135" s="140">
        <v>322</v>
      </c>
      <c r="B135" s="140" t="s">
        <v>24</v>
      </c>
      <c r="C135" s="141">
        <f>C136</f>
        <v>210000</v>
      </c>
      <c r="D135" s="120">
        <v>0</v>
      </c>
      <c r="E135" s="120">
        <v>0</v>
      </c>
      <c r="F135" s="120">
        <v>0</v>
      </c>
      <c r="G135" s="141">
        <f>G136</f>
        <v>110000</v>
      </c>
      <c r="H135" s="120">
        <v>0</v>
      </c>
      <c r="I135" s="141">
        <f>I136</f>
        <v>100000</v>
      </c>
      <c r="J135" s="119">
        <v>0</v>
      </c>
      <c r="K135" s="120">
        <v>0</v>
      </c>
      <c r="L135" s="120">
        <v>0</v>
      </c>
      <c r="M135" s="120">
        <v>0</v>
      </c>
      <c r="N135" s="120">
        <v>0</v>
      </c>
    </row>
    <row r="136" spans="1:14" ht="12.75">
      <c r="A136" s="122">
        <v>3222</v>
      </c>
      <c r="B136" s="109" t="s">
        <v>109</v>
      </c>
      <c r="C136" s="119">
        <v>210000</v>
      </c>
      <c r="D136" s="119">
        <v>0</v>
      </c>
      <c r="E136" s="119">
        <v>0</v>
      </c>
      <c r="F136" s="119">
        <v>0</v>
      </c>
      <c r="G136" s="119">
        <v>110000</v>
      </c>
      <c r="H136" s="119">
        <v>0</v>
      </c>
      <c r="I136" s="119">
        <v>100000</v>
      </c>
      <c r="J136" s="119">
        <v>0</v>
      </c>
      <c r="K136" s="119">
        <v>0</v>
      </c>
      <c r="L136" s="119">
        <v>0</v>
      </c>
      <c r="M136" s="119">
        <v>0</v>
      </c>
      <c r="N136" s="119">
        <v>0</v>
      </c>
    </row>
    <row r="137" spans="1:14" ht="22.5" customHeight="1">
      <c r="A137" s="115" t="s">
        <v>60</v>
      </c>
      <c r="B137" s="115" t="s">
        <v>59</v>
      </c>
      <c r="C137" s="185">
        <v>0</v>
      </c>
      <c r="D137" s="185">
        <v>0</v>
      </c>
      <c r="E137" s="185">
        <v>0</v>
      </c>
      <c r="F137" s="185">
        <v>0</v>
      </c>
      <c r="G137" s="185">
        <v>0</v>
      </c>
      <c r="H137" s="185">
        <v>0</v>
      </c>
      <c r="I137" s="185">
        <v>0</v>
      </c>
      <c r="J137" s="185">
        <v>0</v>
      </c>
      <c r="K137" s="185">
        <v>0</v>
      </c>
      <c r="L137" s="185">
        <v>0</v>
      </c>
      <c r="M137" s="185">
        <v>0</v>
      </c>
      <c r="N137" s="185">
        <v>0</v>
      </c>
    </row>
    <row r="138" spans="1:14" ht="12.75">
      <c r="A138" s="108"/>
      <c r="B138" s="109"/>
      <c r="C138" s="119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</row>
    <row r="139" spans="1:14" ht="27" customHeight="1">
      <c r="A139" s="115" t="s">
        <v>78</v>
      </c>
      <c r="B139" s="115" t="s">
        <v>61</v>
      </c>
      <c r="C139" s="185">
        <v>0</v>
      </c>
      <c r="D139" s="185">
        <v>0</v>
      </c>
      <c r="E139" s="185">
        <v>0</v>
      </c>
      <c r="F139" s="185">
        <v>0</v>
      </c>
      <c r="G139" s="185">
        <v>0</v>
      </c>
      <c r="H139" s="185">
        <v>0</v>
      </c>
      <c r="I139" s="185">
        <v>0</v>
      </c>
      <c r="J139" s="185">
        <v>0</v>
      </c>
      <c r="K139" s="185">
        <v>0</v>
      </c>
      <c r="L139" s="185">
        <v>0</v>
      </c>
      <c r="M139" s="185">
        <v>0</v>
      </c>
      <c r="N139" s="185">
        <v>0</v>
      </c>
    </row>
    <row r="140" spans="1:14" ht="12.75">
      <c r="A140" s="108"/>
      <c r="B140" s="109"/>
      <c r="C140" s="119"/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</row>
    <row r="141" spans="1:14" ht="21.75" customHeight="1">
      <c r="A141" s="115" t="s">
        <v>80</v>
      </c>
      <c r="B141" s="115" t="s">
        <v>66</v>
      </c>
      <c r="C141" s="198">
        <f>C142</f>
        <v>6000</v>
      </c>
      <c r="D141" s="185">
        <v>0</v>
      </c>
      <c r="E141" s="185">
        <v>0</v>
      </c>
      <c r="F141" s="185">
        <f>F142</f>
        <v>0</v>
      </c>
      <c r="G141" s="185">
        <v>0</v>
      </c>
      <c r="H141" s="185">
        <v>0</v>
      </c>
      <c r="I141" s="185">
        <v>0</v>
      </c>
      <c r="J141" s="185">
        <v>0</v>
      </c>
      <c r="K141" s="190">
        <f>K142</f>
        <v>6000</v>
      </c>
      <c r="L141" s="185">
        <v>0</v>
      </c>
      <c r="M141" s="125">
        <f>M142</f>
        <v>6000</v>
      </c>
      <c r="N141" s="125">
        <f>N142</f>
        <v>6000</v>
      </c>
    </row>
    <row r="142" spans="1:14" ht="12.75">
      <c r="A142" s="128">
        <v>4</v>
      </c>
      <c r="B142" s="116" t="s">
        <v>28</v>
      </c>
      <c r="C142" s="132">
        <f>C143</f>
        <v>6000</v>
      </c>
      <c r="D142" s="120">
        <v>0</v>
      </c>
      <c r="E142" s="120">
        <v>0</v>
      </c>
      <c r="F142" s="120">
        <f>F143</f>
        <v>0</v>
      </c>
      <c r="G142" s="120">
        <v>0</v>
      </c>
      <c r="H142" s="120">
        <v>0</v>
      </c>
      <c r="I142" s="120">
        <v>0</v>
      </c>
      <c r="J142" s="120">
        <v>0</v>
      </c>
      <c r="K142" s="132">
        <f>K143</f>
        <v>6000</v>
      </c>
      <c r="L142" s="120">
        <v>0</v>
      </c>
      <c r="M142" s="132">
        <f>M143</f>
        <v>6000</v>
      </c>
      <c r="N142" s="132">
        <f>N143</f>
        <v>6000</v>
      </c>
    </row>
    <row r="143" spans="1:14" ht="24">
      <c r="A143" s="128">
        <v>42</v>
      </c>
      <c r="B143" s="116" t="s">
        <v>116</v>
      </c>
      <c r="C143" s="133">
        <f>C144</f>
        <v>6000</v>
      </c>
      <c r="D143" s="120">
        <v>0</v>
      </c>
      <c r="E143" s="120">
        <v>0</v>
      </c>
      <c r="F143" s="120">
        <f>F144</f>
        <v>0</v>
      </c>
      <c r="G143" s="120">
        <v>0</v>
      </c>
      <c r="H143" s="120">
        <v>0</v>
      </c>
      <c r="I143" s="120">
        <v>0</v>
      </c>
      <c r="J143" s="120">
        <v>0</v>
      </c>
      <c r="K143" s="132">
        <f>K144</f>
        <v>6000</v>
      </c>
      <c r="L143" s="120">
        <v>0</v>
      </c>
      <c r="M143" s="132">
        <f>C143</f>
        <v>6000</v>
      </c>
      <c r="N143" s="132">
        <f>M143</f>
        <v>6000</v>
      </c>
    </row>
    <row r="144" spans="1:14" ht="12.75">
      <c r="A144" s="128">
        <v>422</v>
      </c>
      <c r="B144" s="116" t="s">
        <v>117</v>
      </c>
      <c r="C144" s="155">
        <f>C145</f>
        <v>6000</v>
      </c>
      <c r="D144" s="120">
        <v>0</v>
      </c>
      <c r="E144" s="120">
        <v>0</v>
      </c>
      <c r="F144" s="120">
        <f>F145</f>
        <v>0</v>
      </c>
      <c r="G144" s="120">
        <v>0</v>
      </c>
      <c r="H144" s="120">
        <v>0</v>
      </c>
      <c r="I144" s="120">
        <v>0</v>
      </c>
      <c r="J144" s="120">
        <v>0</v>
      </c>
      <c r="K144" s="132">
        <f>K145</f>
        <v>6000</v>
      </c>
      <c r="L144" s="120">
        <v>0</v>
      </c>
      <c r="M144" s="120">
        <v>0</v>
      </c>
      <c r="N144" s="120">
        <v>0</v>
      </c>
    </row>
    <row r="145" spans="1:14" ht="12.75">
      <c r="A145" s="129">
        <v>4227</v>
      </c>
      <c r="B145" s="122" t="s">
        <v>118</v>
      </c>
      <c r="C145" s="156">
        <f>F145+K145</f>
        <v>6000</v>
      </c>
      <c r="D145" s="119">
        <v>0</v>
      </c>
      <c r="E145" s="119">
        <v>0</v>
      </c>
      <c r="F145" s="119"/>
      <c r="G145" s="119">
        <v>0</v>
      </c>
      <c r="H145" s="119">
        <v>0</v>
      </c>
      <c r="I145" s="119">
        <v>0</v>
      </c>
      <c r="J145" s="119">
        <v>0</v>
      </c>
      <c r="K145" s="135">
        <v>6000</v>
      </c>
      <c r="L145" s="119">
        <v>0</v>
      </c>
      <c r="M145" s="119">
        <v>0</v>
      </c>
      <c r="N145" s="119">
        <v>0</v>
      </c>
    </row>
    <row r="146" spans="1:14" ht="25.5">
      <c r="A146" s="112">
        <v>424</v>
      </c>
      <c r="B146" s="114" t="s">
        <v>119</v>
      </c>
      <c r="C146" s="120">
        <v>0</v>
      </c>
      <c r="D146" s="120">
        <v>0</v>
      </c>
      <c r="E146" s="120">
        <v>0</v>
      </c>
      <c r="F146" s="120">
        <v>0</v>
      </c>
      <c r="G146" s="120">
        <v>0</v>
      </c>
      <c r="H146" s="120">
        <v>0</v>
      </c>
      <c r="I146" s="120">
        <v>0</v>
      </c>
      <c r="J146" s="120">
        <v>0</v>
      </c>
      <c r="K146" s="120">
        <v>0</v>
      </c>
      <c r="L146" s="120">
        <v>0</v>
      </c>
      <c r="M146" s="120">
        <v>0</v>
      </c>
      <c r="N146" s="120">
        <v>0</v>
      </c>
    </row>
    <row r="147" spans="1:14" ht="12.75">
      <c r="A147" s="108">
        <v>4241</v>
      </c>
      <c r="B147" s="109" t="s">
        <v>120</v>
      </c>
      <c r="C147" s="119">
        <v>0</v>
      </c>
      <c r="D147" s="119">
        <v>0</v>
      </c>
      <c r="E147" s="119">
        <v>0</v>
      </c>
      <c r="F147" s="119">
        <v>0</v>
      </c>
      <c r="G147" s="119">
        <v>0</v>
      </c>
      <c r="H147" s="119">
        <v>0</v>
      </c>
      <c r="I147" s="119">
        <v>0</v>
      </c>
      <c r="J147" s="119">
        <v>0</v>
      </c>
      <c r="K147" s="119">
        <v>0</v>
      </c>
      <c r="L147" s="119">
        <v>0</v>
      </c>
      <c r="M147" s="119">
        <v>0</v>
      </c>
      <c r="N147" s="119">
        <v>0</v>
      </c>
    </row>
    <row r="148" spans="1:14" ht="24">
      <c r="A148" s="115" t="s">
        <v>81</v>
      </c>
      <c r="B148" s="115" t="s">
        <v>68</v>
      </c>
      <c r="C148" s="125">
        <f>C149</f>
        <v>7500000</v>
      </c>
      <c r="D148" s="185">
        <v>0</v>
      </c>
      <c r="E148" s="185">
        <v>0</v>
      </c>
      <c r="F148" s="185">
        <v>0</v>
      </c>
      <c r="G148" s="185">
        <v>0</v>
      </c>
      <c r="H148" s="185">
        <v>0</v>
      </c>
      <c r="I148" s="190">
        <f>I149</f>
        <v>7500000</v>
      </c>
      <c r="J148" s="185">
        <v>0</v>
      </c>
      <c r="K148" s="185">
        <v>0</v>
      </c>
      <c r="L148" s="185">
        <v>0</v>
      </c>
      <c r="M148" s="125">
        <f>M149</f>
        <v>1000000</v>
      </c>
      <c r="N148" s="125">
        <f>M148</f>
        <v>1000000</v>
      </c>
    </row>
    <row r="149" spans="1:14" ht="12.75">
      <c r="A149" s="54"/>
      <c r="B149" s="114" t="s">
        <v>113</v>
      </c>
      <c r="C149" s="120">
        <f>C150</f>
        <v>7500000</v>
      </c>
      <c r="D149" s="120">
        <v>0</v>
      </c>
      <c r="E149" s="120">
        <v>0</v>
      </c>
      <c r="F149" s="120">
        <v>0</v>
      </c>
      <c r="G149" s="120">
        <v>0</v>
      </c>
      <c r="H149" s="120">
        <v>0</v>
      </c>
      <c r="I149" s="130">
        <f>I150</f>
        <v>7500000</v>
      </c>
      <c r="J149" s="120">
        <v>0</v>
      </c>
      <c r="K149" s="120">
        <v>0</v>
      </c>
      <c r="L149" s="120">
        <v>0</v>
      </c>
      <c r="M149" s="130">
        <f>M150</f>
        <v>1000000</v>
      </c>
      <c r="N149" s="130">
        <f>N150</f>
        <v>1000000</v>
      </c>
    </row>
    <row r="150" spans="1:14" ht="12.75">
      <c r="A150" s="112">
        <v>4</v>
      </c>
      <c r="B150" s="114" t="s">
        <v>28</v>
      </c>
      <c r="C150" s="120">
        <f>C151</f>
        <v>7500000</v>
      </c>
      <c r="D150" s="120">
        <v>0</v>
      </c>
      <c r="E150" s="120">
        <v>0</v>
      </c>
      <c r="F150" s="120">
        <v>0</v>
      </c>
      <c r="G150" s="120">
        <v>0</v>
      </c>
      <c r="H150" s="120">
        <v>0</v>
      </c>
      <c r="I150" s="131">
        <f>I151</f>
        <v>7500000</v>
      </c>
      <c r="J150" s="120">
        <v>0</v>
      </c>
      <c r="K150" s="120">
        <v>0</v>
      </c>
      <c r="L150" s="120">
        <v>0</v>
      </c>
      <c r="M150" s="130">
        <f>M151</f>
        <v>1000000</v>
      </c>
      <c r="N150" s="130">
        <f>M150</f>
        <v>1000000</v>
      </c>
    </row>
    <row r="151" spans="1:14" ht="25.5">
      <c r="A151" s="112">
        <v>42</v>
      </c>
      <c r="B151" s="114" t="s">
        <v>116</v>
      </c>
      <c r="C151" s="120">
        <f>C152</f>
        <v>7500000</v>
      </c>
      <c r="D151" s="120">
        <v>0</v>
      </c>
      <c r="E151" s="120">
        <v>0</v>
      </c>
      <c r="F151" s="120">
        <v>0</v>
      </c>
      <c r="G151" s="120">
        <v>0</v>
      </c>
      <c r="H151" s="120">
        <v>0</v>
      </c>
      <c r="I151" s="130">
        <f>I152</f>
        <v>7500000</v>
      </c>
      <c r="J151" s="120">
        <v>0</v>
      </c>
      <c r="K151" s="120"/>
      <c r="L151" s="120">
        <v>0</v>
      </c>
      <c r="M151" s="131">
        <v>1000000</v>
      </c>
      <c r="N151" s="131">
        <f>M151</f>
        <v>1000000</v>
      </c>
    </row>
    <row r="152" spans="1:14" ht="12.75">
      <c r="A152" s="112">
        <v>421</v>
      </c>
      <c r="B152" s="114" t="s">
        <v>115</v>
      </c>
      <c r="C152" s="120">
        <f>C153</f>
        <v>7500000</v>
      </c>
      <c r="D152" s="120">
        <v>0</v>
      </c>
      <c r="E152" s="120">
        <v>0</v>
      </c>
      <c r="F152" s="120">
        <v>0</v>
      </c>
      <c r="G152" s="120">
        <v>0</v>
      </c>
      <c r="H152" s="120">
        <v>0</v>
      </c>
      <c r="I152" s="130">
        <f>I153</f>
        <v>7500000</v>
      </c>
      <c r="J152" s="120">
        <v>0</v>
      </c>
      <c r="K152" s="120">
        <v>0</v>
      </c>
      <c r="L152" s="120">
        <v>0</v>
      </c>
      <c r="M152" s="120">
        <v>0</v>
      </c>
      <c r="N152" s="120">
        <v>0</v>
      </c>
    </row>
    <row r="153" spans="1:14" ht="12.75">
      <c r="A153" s="108">
        <v>4212</v>
      </c>
      <c r="B153" s="109" t="s">
        <v>114</v>
      </c>
      <c r="C153" s="119">
        <v>7500000</v>
      </c>
      <c r="D153" s="119">
        <v>0</v>
      </c>
      <c r="E153" s="119">
        <v>0</v>
      </c>
      <c r="F153" s="119">
        <v>0</v>
      </c>
      <c r="G153" s="119">
        <v>0</v>
      </c>
      <c r="H153" s="119">
        <v>0</v>
      </c>
      <c r="I153" s="119">
        <v>7500000</v>
      </c>
      <c r="J153" s="119">
        <v>0</v>
      </c>
      <c r="K153" s="119">
        <v>0</v>
      </c>
      <c r="L153" s="119">
        <v>0</v>
      </c>
      <c r="M153" s="119">
        <v>0</v>
      </c>
      <c r="N153" s="119">
        <v>0</v>
      </c>
    </row>
    <row r="154" spans="1:14" ht="12.75">
      <c r="A154" s="234" t="s">
        <v>152</v>
      </c>
      <c r="B154" s="235"/>
      <c r="C154" s="142">
        <f aca="true" t="shared" si="16" ref="C154:D156">C155</f>
        <v>0</v>
      </c>
      <c r="D154" s="142">
        <f t="shared" si="16"/>
        <v>0</v>
      </c>
      <c r="E154" s="142">
        <f aca="true" t="shared" si="17" ref="E154:N154">E155</f>
        <v>0</v>
      </c>
      <c r="F154" s="142">
        <f t="shared" si="17"/>
        <v>0</v>
      </c>
      <c r="G154" s="142">
        <f t="shared" si="17"/>
        <v>0</v>
      </c>
      <c r="H154" s="142">
        <f t="shared" si="17"/>
        <v>0</v>
      </c>
      <c r="I154" s="142">
        <f t="shared" si="17"/>
        <v>0</v>
      </c>
      <c r="J154" s="142">
        <f t="shared" si="17"/>
        <v>0</v>
      </c>
      <c r="K154" s="142">
        <f t="shared" si="17"/>
        <v>0</v>
      </c>
      <c r="L154" s="142">
        <f t="shared" si="17"/>
        <v>0</v>
      </c>
      <c r="M154" s="142">
        <f t="shared" si="17"/>
        <v>0</v>
      </c>
      <c r="N154" s="142">
        <f t="shared" si="17"/>
        <v>0</v>
      </c>
    </row>
    <row r="155" spans="1:14" ht="12.75">
      <c r="A155" s="153" t="s">
        <v>52</v>
      </c>
      <c r="B155" s="154" t="s">
        <v>153</v>
      </c>
      <c r="C155" s="151">
        <f t="shared" si="16"/>
        <v>0</v>
      </c>
      <c r="D155" s="152">
        <f t="shared" si="16"/>
        <v>0</v>
      </c>
      <c r="E155" s="151">
        <f aca="true" t="shared" si="18" ref="E155:N156">E156</f>
        <v>0</v>
      </c>
      <c r="F155" s="151">
        <f t="shared" si="18"/>
        <v>0</v>
      </c>
      <c r="G155" s="151">
        <f t="shared" si="18"/>
        <v>0</v>
      </c>
      <c r="H155" s="151">
        <f t="shared" si="18"/>
        <v>0</v>
      </c>
      <c r="I155" s="151">
        <f t="shared" si="18"/>
        <v>0</v>
      </c>
      <c r="J155" s="151">
        <f t="shared" si="18"/>
        <v>0</v>
      </c>
      <c r="K155" s="151">
        <f t="shared" si="18"/>
        <v>0</v>
      </c>
      <c r="L155" s="151">
        <f t="shared" si="18"/>
        <v>0</v>
      </c>
      <c r="M155" s="151">
        <f t="shared" si="18"/>
        <v>0</v>
      </c>
      <c r="N155" s="151">
        <f t="shared" si="18"/>
        <v>0</v>
      </c>
    </row>
    <row r="156" spans="1:14" ht="38.25">
      <c r="A156" s="143" t="s">
        <v>79</v>
      </c>
      <c r="B156" s="144" t="s">
        <v>154</v>
      </c>
      <c r="C156" s="145">
        <f t="shared" si="16"/>
        <v>0</v>
      </c>
      <c r="D156" s="146">
        <f t="shared" si="16"/>
        <v>0</v>
      </c>
      <c r="E156" s="145">
        <f t="shared" si="18"/>
        <v>0</v>
      </c>
      <c r="F156" s="145">
        <f t="shared" si="18"/>
        <v>0</v>
      </c>
      <c r="G156" s="145">
        <f t="shared" si="18"/>
        <v>0</v>
      </c>
      <c r="H156" s="145">
        <f t="shared" si="18"/>
        <v>0</v>
      </c>
      <c r="I156" s="145">
        <f t="shared" si="18"/>
        <v>0</v>
      </c>
      <c r="J156" s="145">
        <f t="shared" si="18"/>
        <v>0</v>
      </c>
      <c r="K156" s="145">
        <f t="shared" si="18"/>
        <v>0</v>
      </c>
      <c r="L156" s="145">
        <f t="shared" si="18"/>
        <v>0</v>
      </c>
      <c r="M156" s="145">
        <f t="shared" si="18"/>
        <v>0</v>
      </c>
      <c r="N156" s="145">
        <f t="shared" si="18"/>
        <v>0</v>
      </c>
    </row>
    <row r="157" spans="1:14" ht="12.75">
      <c r="A157" s="147">
        <v>3</v>
      </c>
      <c r="B157" s="148" t="s">
        <v>155</v>
      </c>
      <c r="C157" s="120">
        <v>0</v>
      </c>
      <c r="D157" s="120">
        <v>0</v>
      </c>
      <c r="E157" s="120">
        <v>0</v>
      </c>
      <c r="F157" s="120">
        <v>0</v>
      </c>
      <c r="G157" s="120">
        <v>0</v>
      </c>
      <c r="H157" s="120">
        <v>0</v>
      </c>
      <c r="I157" s="120">
        <v>0</v>
      </c>
      <c r="J157" s="120">
        <v>0</v>
      </c>
      <c r="K157" s="120">
        <v>0</v>
      </c>
      <c r="L157" s="120">
        <v>0</v>
      </c>
      <c r="M157" s="120">
        <v>0</v>
      </c>
      <c r="N157" s="120">
        <v>0</v>
      </c>
    </row>
    <row r="158" spans="1:14" ht="12.75">
      <c r="A158" s="147">
        <v>32</v>
      </c>
      <c r="B158" s="148" t="s">
        <v>22</v>
      </c>
      <c r="C158" s="120">
        <v>0</v>
      </c>
      <c r="D158" s="120">
        <v>0</v>
      </c>
      <c r="E158" s="120">
        <v>0</v>
      </c>
      <c r="F158" s="120">
        <v>0</v>
      </c>
      <c r="G158" s="120">
        <v>0</v>
      </c>
      <c r="H158" s="120">
        <v>0</v>
      </c>
      <c r="I158" s="120">
        <v>0</v>
      </c>
      <c r="J158" s="120">
        <v>0</v>
      </c>
      <c r="K158" s="120">
        <v>0</v>
      </c>
      <c r="L158" s="120">
        <v>0</v>
      </c>
      <c r="M158" s="120">
        <v>0</v>
      </c>
      <c r="N158" s="120">
        <v>0</v>
      </c>
    </row>
    <row r="159" spans="1:14" ht="12.75">
      <c r="A159" s="157">
        <v>322</v>
      </c>
      <c r="B159" s="148" t="s">
        <v>24</v>
      </c>
      <c r="C159" s="120">
        <v>0</v>
      </c>
      <c r="D159" s="120">
        <v>0</v>
      </c>
      <c r="E159" s="120">
        <v>0</v>
      </c>
      <c r="F159" s="120">
        <v>0</v>
      </c>
      <c r="G159" s="120">
        <v>0</v>
      </c>
      <c r="H159" s="120">
        <v>0</v>
      </c>
      <c r="I159" s="120">
        <v>0</v>
      </c>
      <c r="J159" s="120">
        <v>0</v>
      </c>
      <c r="K159" s="120">
        <v>0</v>
      </c>
      <c r="L159" s="120">
        <v>0</v>
      </c>
      <c r="M159" s="120">
        <v>0</v>
      </c>
      <c r="N159" s="120">
        <v>0</v>
      </c>
    </row>
    <row r="160" spans="1:14" ht="12.75">
      <c r="A160" s="158">
        <v>3222</v>
      </c>
      <c r="B160" s="160" t="s">
        <v>156</v>
      </c>
      <c r="C160" s="119">
        <v>0</v>
      </c>
      <c r="D160" s="119">
        <v>0</v>
      </c>
      <c r="E160" s="119">
        <v>0</v>
      </c>
      <c r="F160" s="119">
        <v>0</v>
      </c>
      <c r="G160" s="119">
        <v>0</v>
      </c>
      <c r="H160" s="119">
        <v>0</v>
      </c>
      <c r="I160" s="119">
        <v>0</v>
      </c>
      <c r="J160" s="119">
        <v>0</v>
      </c>
      <c r="K160" s="119">
        <v>0</v>
      </c>
      <c r="L160" s="119">
        <v>0</v>
      </c>
      <c r="M160" s="119">
        <v>0</v>
      </c>
      <c r="N160" s="119">
        <v>0</v>
      </c>
    </row>
    <row r="161" spans="1:14" ht="12.75">
      <c r="A161" s="147">
        <v>3</v>
      </c>
      <c r="B161" s="148" t="s">
        <v>157</v>
      </c>
      <c r="C161" s="119">
        <v>0</v>
      </c>
      <c r="D161" s="119">
        <v>0</v>
      </c>
      <c r="E161" s="119">
        <v>0</v>
      </c>
      <c r="F161" s="119">
        <v>0</v>
      </c>
      <c r="G161" s="119">
        <v>0</v>
      </c>
      <c r="H161" s="119">
        <v>0</v>
      </c>
      <c r="I161" s="119">
        <v>0</v>
      </c>
      <c r="J161" s="119">
        <v>0</v>
      </c>
      <c r="K161" s="119">
        <v>0</v>
      </c>
      <c r="L161" s="119">
        <v>0</v>
      </c>
      <c r="M161" s="119">
        <v>0</v>
      </c>
      <c r="N161" s="119">
        <v>0</v>
      </c>
    </row>
    <row r="162" spans="1:14" ht="12.75">
      <c r="A162" s="147">
        <v>32</v>
      </c>
      <c r="B162" s="148" t="s">
        <v>22</v>
      </c>
      <c r="C162" s="120">
        <v>0</v>
      </c>
      <c r="D162" s="120">
        <v>0</v>
      </c>
      <c r="E162" s="120">
        <v>0</v>
      </c>
      <c r="F162" s="120">
        <v>0</v>
      </c>
      <c r="G162" s="120">
        <v>0</v>
      </c>
      <c r="H162" s="120">
        <v>0</v>
      </c>
      <c r="I162" s="120">
        <v>0</v>
      </c>
      <c r="J162" s="120">
        <v>0</v>
      </c>
      <c r="K162" s="120">
        <v>0</v>
      </c>
      <c r="L162" s="120">
        <v>0</v>
      </c>
      <c r="M162" s="120">
        <v>0</v>
      </c>
      <c r="N162" s="120">
        <v>0</v>
      </c>
    </row>
    <row r="163" spans="1:14" ht="12.75">
      <c r="A163" s="147">
        <v>322</v>
      </c>
      <c r="B163" s="148" t="s">
        <v>24</v>
      </c>
      <c r="C163" s="120">
        <v>0</v>
      </c>
      <c r="D163" s="120">
        <v>0</v>
      </c>
      <c r="E163" s="120">
        <v>0</v>
      </c>
      <c r="F163" s="120">
        <v>0</v>
      </c>
      <c r="G163" s="120">
        <v>0</v>
      </c>
      <c r="H163" s="120">
        <v>0</v>
      </c>
      <c r="I163" s="120">
        <v>0</v>
      </c>
      <c r="J163" s="120">
        <v>0</v>
      </c>
      <c r="K163" s="120">
        <v>0</v>
      </c>
      <c r="L163" s="120">
        <v>0</v>
      </c>
      <c r="M163" s="120">
        <v>0</v>
      </c>
      <c r="N163" s="120">
        <v>0</v>
      </c>
    </row>
    <row r="164" spans="1:14" ht="12.75">
      <c r="A164" s="108">
        <v>3222</v>
      </c>
      <c r="B164" s="109" t="s">
        <v>156</v>
      </c>
      <c r="C164" s="119">
        <v>0</v>
      </c>
      <c r="D164" s="119">
        <v>0</v>
      </c>
      <c r="E164" s="119">
        <v>0</v>
      </c>
      <c r="F164" s="119">
        <v>0</v>
      </c>
      <c r="G164" s="119">
        <v>0</v>
      </c>
      <c r="H164" s="119">
        <v>0</v>
      </c>
      <c r="I164" s="119">
        <v>0</v>
      </c>
      <c r="J164" s="119">
        <v>0</v>
      </c>
      <c r="K164" s="119">
        <v>0</v>
      </c>
      <c r="L164" s="119">
        <v>0</v>
      </c>
      <c r="M164" s="119">
        <v>0</v>
      </c>
      <c r="N164" s="119">
        <v>0</v>
      </c>
    </row>
    <row r="165" spans="1:14" ht="12.75">
      <c r="A165" s="159"/>
      <c r="B165" s="144" t="s">
        <v>158</v>
      </c>
      <c r="C165" s="145">
        <f>C7+C50+C88</f>
        <v>19934397.09</v>
      </c>
      <c r="D165" s="145">
        <f>D7+D50</f>
        <v>7740889.09</v>
      </c>
      <c r="E165" s="145">
        <f>E88</f>
        <v>4377508</v>
      </c>
      <c r="F165" s="145">
        <f>F141</f>
        <v>0</v>
      </c>
      <c r="G165" s="145">
        <f aca="true" t="shared" si="19" ref="G165:L165">G88</f>
        <v>160000</v>
      </c>
      <c r="H165" s="145">
        <f t="shared" si="19"/>
        <v>0</v>
      </c>
      <c r="I165" s="145">
        <f t="shared" si="19"/>
        <v>7650000</v>
      </c>
      <c r="J165" s="145">
        <f t="shared" si="19"/>
        <v>0</v>
      </c>
      <c r="K165" s="145">
        <f t="shared" si="19"/>
        <v>6000</v>
      </c>
      <c r="L165" s="145">
        <f t="shared" si="19"/>
        <v>0</v>
      </c>
      <c r="M165" s="145">
        <f>M7+M50+M88</f>
        <v>6934397.09</v>
      </c>
      <c r="N165" s="145">
        <f>N7+N50+N88</f>
        <v>6934397.09</v>
      </c>
    </row>
    <row r="166" spans="3:14" ht="12.75">
      <c r="C166" s="121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</row>
    <row r="167" spans="3:14" ht="12.75">
      <c r="C167" s="121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</row>
    <row r="168" spans="3:14" ht="12.75">
      <c r="C168" s="121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</row>
  </sheetData>
  <sheetProtection/>
  <mergeCells count="6">
    <mergeCell ref="A1:N1"/>
    <mergeCell ref="A154:B154"/>
    <mergeCell ref="A57:B57"/>
    <mergeCell ref="A7:B7"/>
    <mergeCell ref="A88:B88"/>
    <mergeCell ref="A50:B50"/>
  </mergeCells>
  <printOptions horizontalCentered="1"/>
  <pageMargins left="0.1968503937007874" right="0.1968503937007874" top="0.2755905511811024" bottom="0.15748031496062992" header="0.31496062992125984" footer="0.31496062992125984"/>
  <pageSetup firstPageNumber="3" useFirstPageNumber="1" fitToHeight="0" horizontalDpi="600" verticalDpi="6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Windows korisnik</cp:lastModifiedBy>
  <cp:lastPrinted>2020-11-13T07:40:36Z</cp:lastPrinted>
  <dcterms:created xsi:type="dcterms:W3CDTF">2013-09-11T11:00:21Z</dcterms:created>
  <dcterms:modified xsi:type="dcterms:W3CDTF">2020-11-13T08:11:27Z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